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I:\4治験事務局関連\11 契約・経費・手順書（SOP）など\06  契約書・経費  ひな型\1  契約書・経費   20220801一部更新\2  経費関連\"/>
    </mc:Choice>
  </mc:AlternateContent>
  <xr:revisionPtr revIDLastSave="0" documentId="13_ncr:1_{BB91E9DD-67A0-4EAF-A272-52E29F27027C}" xr6:coauthVersionLast="47" xr6:coauthVersionMax="47" xr10:uidLastSave="{00000000-0000-0000-0000-000000000000}"/>
  <bookViews>
    <workbookView xWindow="-104" yWindow="-104" windowWidth="22326" windowHeight="11947" xr2:uid="{00000000-000D-0000-FFFF-FFFF00000000}"/>
  </bookViews>
  <sheets>
    <sheet name="経費1-2(定時・終了時)" sheetId="1" r:id="rId1"/>
    <sheet name="経費1-2(別紙)" sheetId="2" r:id="rId2"/>
    <sheet name="経費1-2(治験終了後)" sheetId="4" r:id="rId3"/>
  </sheets>
  <definedNames>
    <definedName name="_xlnm.Print_Area" localSheetId="2">'経費1-2(治験終了後)'!$A$1:$AZ$63</definedName>
    <definedName name="_xlnm.Print_Area" localSheetId="0">'経費1-2(定時・終了時)'!$A$1:$AZ$77</definedName>
    <definedName name="_xlnm.Print_Area" localSheetId="1">'経費1-2(別紙)'!$A$1:$AZ$52</definedName>
    <definedName name="実施状況" localSheetId="2">#REF!</definedName>
    <definedName name="実施状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1" i="4" l="1"/>
  <c r="K11" i="4"/>
  <c r="V10" i="2"/>
  <c r="K10" i="2"/>
  <c r="K8" i="4"/>
  <c r="AU27" i="1"/>
  <c r="AG27" i="1"/>
  <c r="K27" i="1" l="1"/>
  <c r="AM62" i="1"/>
  <c r="AM7" i="4"/>
  <c r="AM27" i="1"/>
  <c r="Y27" i="1"/>
  <c r="AM18" i="4"/>
  <c r="AM19" i="4" s="1"/>
  <c r="AM17" i="4"/>
  <c r="AM21" i="4" l="1"/>
  <c r="AM20" i="4"/>
  <c r="AV4" i="4"/>
  <c r="AR4" i="4"/>
  <c r="AM4" i="4"/>
  <c r="AE4" i="4"/>
  <c r="AR1" i="4"/>
  <c r="AM36" i="1" l="1"/>
  <c r="AM37" i="1" s="1"/>
  <c r="AI42" i="2" l="1"/>
  <c r="AC42" i="2"/>
  <c r="W42" i="2"/>
  <c r="Q42" i="2"/>
  <c r="AN18" i="1" s="1"/>
  <c r="K42" i="2"/>
  <c r="AP13" i="2"/>
  <c r="AL13" i="2"/>
  <c r="Y13" i="2"/>
  <c r="U13" i="2"/>
  <c r="AP12" i="2"/>
  <c r="AL12" i="2"/>
  <c r="Y12" i="2"/>
  <c r="U12" i="2"/>
  <c r="AM41" i="1"/>
  <c r="AM42" i="1"/>
  <c r="AM40" i="1"/>
  <c r="Z18" i="1" l="1"/>
  <c r="AN19" i="1"/>
  <c r="Z19" i="1"/>
  <c r="AV4" i="2" l="1"/>
  <c r="AR4" i="2"/>
  <c r="AM4" i="2"/>
  <c r="AE4" i="2"/>
  <c r="AR1" i="2"/>
  <c r="AN16" i="2" l="1"/>
  <c r="U16" i="2"/>
  <c r="AN15" i="2"/>
  <c r="U15" i="2"/>
  <c r="K7" i="2"/>
  <c r="AB17" i="2"/>
  <c r="AE9" i="1"/>
  <c r="Z9" i="1"/>
  <c r="AE6" i="2" l="1"/>
  <c r="AE7" i="4"/>
  <c r="Z6" i="2"/>
  <c r="Z7" i="4"/>
  <c r="AP46" i="2"/>
  <c r="AP49" i="2" s="1"/>
  <c r="AP47" i="2"/>
  <c r="AM28" i="1" s="1"/>
  <c r="AV17" i="2"/>
  <c r="AM17" i="2"/>
  <c r="T17" i="2"/>
  <c r="AM43" i="1"/>
  <c r="AP50" i="2" l="1"/>
  <c r="AM56" i="1" s="1"/>
  <c r="AM24" i="1"/>
  <c r="S27" i="1" s="1"/>
  <c r="AP51" i="2"/>
  <c r="AM59" i="1" s="1"/>
  <c r="AP48" i="2"/>
  <c r="AM51" i="1" s="1"/>
  <c r="AM31" i="1" l="1"/>
  <c r="AM32" i="1" s="1"/>
  <c r="AM33" i="1" s="1"/>
  <c r="AM68" i="1"/>
  <c r="AM70" i="1" l="1"/>
  <c r="AM71" i="1" s="1"/>
  <c r="AM7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大阪市病院局</author>
    <author>Administrator</author>
  </authors>
  <commentList>
    <comment ref="AG7" authorId="0" shapeId="0" xr:uid="{00000000-0006-0000-0000-000001000000}">
      <text>
        <r>
          <rPr>
            <b/>
            <sz val="11"/>
            <color indexed="81"/>
            <rFont val="ＭＳ Ｐゴシック"/>
            <family val="3"/>
            <charset val="128"/>
          </rPr>
          <t>治験依頼者
(社名のみ)</t>
        </r>
      </text>
    </comment>
    <comment ref="BC10" authorId="1" shapeId="0" xr:uid="{D0E90EED-39D6-4BF6-AB01-0E918DF7941C}">
      <text>
        <r>
          <rPr>
            <b/>
            <sz val="9"/>
            <color indexed="81"/>
            <rFont val="MS P ゴシック"/>
            <family val="3"/>
            <charset val="128"/>
          </rPr>
          <t>右側の入力欄に
入力をお願いします。</t>
        </r>
      </text>
    </comment>
    <comment ref="A14" authorId="1" shapeId="0" xr:uid="{C8D9470C-E99F-403E-B075-D2FF0F2CFE61}">
      <text>
        <r>
          <rPr>
            <b/>
            <sz val="9"/>
            <color indexed="81"/>
            <rFont val="MS P ゴシック"/>
            <family val="3"/>
            <charset val="128"/>
          </rPr>
          <t>協力診療科がある場合記載してください。</t>
        </r>
      </text>
    </comment>
    <comment ref="AH14" authorId="1" shapeId="0" xr:uid="{15276B8A-1DB9-4C7A-9EA4-47804DD0BA41}">
      <text>
        <r>
          <rPr>
            <b/>
            <sz val="9"/>
            <color indexed="81"/>
            <rFont val="MS P ゴシック"/>
            <family val="3"/>
            <charset val="128"/>
          </rPr>
          <t>協力診療科／按分割合を記載してください。</t>
        </r>
      </text>
    </comment>
    <comment ref="A17" authorId="0" shapeId="0" xr:uid="{00000000-0006-0000-0000-000002000000}">
      <text>
        <r>
          <rPr>
            <b/>
            <sz val="8"/>
            <color indexed="81"/>
            <rFont val="ＭＳ Ｐゴシック"/>
            <family val="3"/>
            <charset val="128"/>
          </rPr>
          <t>初めて定時報告の算定を行う時の開始日は契約締結日としてください。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大阪市民病院機構</author>
    <author>Administrator</author>
  </authors>
  <commentList>
    <comment ref="M17" authorId="0" shapeId="0" xr:uid="{00000000-0006-0000-0200-000001000000}">
      <text>
        <r>
          <rPr>
            <b/>
            <sz val="9"/>
            <color indexed="81"/>
            <rFont val="MS P ゴシック"/>
            <family val="3"/>
            <charset val="128"/>
          </rPr>
          <t>＊終了時点の単価
事務局にて入力</t>
        </r>
      </text>
    </comment>
    <comment ref="W18" authorId="1" shapeId="0" xr:uid="{FECE589D-C416-4C11-BD2E-0F36A126544D}">
      <text>
        <r>
          <rPr>
            <b/>
            <sz val="9"/>
            <color indexed="81"/>
            <rFont val="MS P ゴシック"/>
            <family val="3"/>
            <charset val="128"/>
          </rPr>
          <t>事務局で確認でき次第入力します。</t>
        </r>
      </text>
    </comment>
  </commentList>
</comments>
</file>

<file path=xl/sharedStrings.xml><?xml version="1.0" encoding="utf-8"?>
<sst xmlns="http://schemas.openxmlformats.org/spreadsheetml/2006/main" count="376" uniqueCount="188">
  <si>
    <t>経費1-2(定時・終了時)</t>
    <rPh sb="0" eb="2">
      <t>ケイヒ</t>
    </rPh>
    <rPh sb="6" eb="8">
      <t>テイジ</t>
    </rPh>
    <rPh sb="9" eb="12">
      <t>シュウリョウジ</t>
    </rPh>
    <phoneticPr fontId="1"/>
  </si>
  <si>
    <t>整理番号</t>
    <rPh sb="0" eb="2">
      <t>セイリ</t>
    </rPh>
    <rPh sb="2" eb="4">
      <t>バンゴウ</t>
    </rPh>
    <phoneticPr fontId="1"/>
  </si>
  <si>
    <t>区分</t>
    <rPh sb="0" eb="2">
      <t>クブン</t>
    </rPh>
    <phoneticPr fontId="1"/>
  </si>
  <si>
    <t>治験・医薬品</t>
    <rPh sb="0" eb="2">
      <t>チケン</t>
    </rPh>
    <rPh sb="3" eb="6">
      <t>イヤクヒン</t>
    </rPh>
    <phoneticPr fontId="1"/>
  </si>
  <si>
    <t>西暦</t>
    <rPh sb="0" eb="2">
      <t>セイレキ</t>
    </rPh>
    <phoneticPr fontId="1"/>
  </si>
  <si>
    <t>年</t>
    <rPh sb="0" eb="1">
      <t>ネン</t>
    </rPh>
    <phoneticPr fontId="1"/>
  </si>
  <si>
    <t>年)</t>
    <rPh sb="0" eb="1">
      <t>ネン</t>
    </rPh>
    <phoneticPr fontId="1"/>
  </si>
  <si>
    <t>月</t>
    <rPh sb="0" eb="1">
      <t>ガツ</t>
    </rPh>
    <phoneticPr fontId="1"/>
  </si>
  <si>
    <t>日</t>
    <rPh sb="0" eb="1">
      <t>ニチ</t>
    </rPh>
    <phoneticPr fontId="1"/>
  </si>
  <si>
    <t>(</t>
    <phoneticPr fontId="1"/>
  </si>
  <si>
    <t>定時</t>
    <rPh sb="0" eb="2">
      <t>テイジ</t>
    </rPh>
    <phoneticPr fontId="1"/>
  </si>
  <si>
    <t>終了時</t>
    <rPh sb="0" eb="3">
      <t>シュウリョウジ</t>
    </rPh>
    <phoneticPr fontId="1"/>
  </si>
  <si>
    <t>)</t>
    <phoneticPr fontId="1"/>
  </si>
  <si>
    <t>入力欄</t>
    <rPh sb="0" eb="2">
      <t>ニュウリョク</t>
    </rPh>
    <rPh sb="2" eb="3">
      <t>ラン</t>
    </rPh>
    <phoneticPr fontId="1"/>
  </si>
  <si>
    <t>報告の種類</t>
    <rPh sb="0" eb="2">
      <t>ホウコク</t>
    </rPh>
    <rPh sb="3" eb="5">
      <t>シュルイ</t>
    </rPh>
    <phoneticPr fontId="1"/>
  </si>
  <si>
    <t>契約期間</t>
    <rPh sb="0" eb="2">
      <t>ケイヤク</t>
    </rPh>
    <rPh sb="2" eb="4">
      <t>キカン</t>
    </rPh>
    <phoneticPr fontId="1"/>
  </si>
  <si>
    <t>～</t>
    <phoneticPr fontId="1"/>
  </si>
  <si>
    <t>今回の経費算定対象期間</t>
    <rPh sb="0" eb="2">
      <t>コンカイ</t>
    </rPh>
    <rPh sb="3" eb="5">
      <t>ケイヒ</t>
    </rPh>
    <rPh sb="5" eb="7">
      <t>サンテイ</t>
    </rPh>
    <rPh sb="7" eb="9">
      <t>タイショウ</t>
    </rPh>
    <rPh sb="9" eb="11">
      <t>キカン</t>
    </rPh>
    <phoneticPr fontId="1"/>
  </si>
  <si>
    <t>研究補助業務の外部委託</t>
    <rPh sb="0" eb="2">
      <t>ケンキュウ</t>
    </rPh>
    <rPh sb="2" eb="4">
      <t>ホジョ</t>
    </rPh>
    <rPh sb="4" eb="6">
      <t>ギョウム</t>
    </rPh>
    <rPh sb="7" eb="9">
      <t>ガイブ</t>
    </rPh>
    <rPh sb="9" eb="11">
      <t>イタク</t>
    </rPh>
    <phoneticPr fontId="1"/>
  </si>
  <si>
    <t>今回計上する実施回数</t>
    <rPh sb="0" eb="2">
      <t>コンカイ</t>
    </rPh>
    <rPh sb="2" eb="4">
      <t>ケイジョウ</t>
    </rPh>
    <rPh sb="6" eb="8">
      <t>ジッシ</t>
    </rPh>
    <rPh sb="8" eb="10">
      <t>カイスウ</t>
    </rPh>
    <phoneticPr fontId="1"/>
  </si>
  <si>
    <t>スクリーニング期</t>
    <rPh sb="7" eb="8">
      <t>キ</t>
    </rPh>
    <phoneticPr fontId="1"/>
  </si>
  <si>
    <t>回</t>
    <rPh sb="0" eb="1">
      <t>カイ</t>
    </rPh>
    <phoneticPr fontId="1"/>
  </si>
  <si>
    <t>/</t>
    <phoneticPr fontId="1"/>
  </si>
  <si>
    <t>Visit期</t>
    <rPh sb="5" eb="6">
      <t>キ</t>
    </rPh>
    <phoneticPr fontId="1"/>
  </si>
  <si>
    <t>長期投与加算</t>
    <rPh sb="0" eb="2">
      <t>チョウキ</t>
    </rPh>
    <rPh sb="2" eb="4">
      <t>トウヨ</t>
    </rPh>
    <rPh sb="4" eb="6">
      <t>カサン</t>
    </rPh>
    <phoneticPr fontId="1"/>
  </si>
  <si>
    <t>観察期</t>
    <rPh sb="0" eb="2">
      <t>カンサツ</t>
    </rPh>
    <rPh sb="2" eb="3">
      <t>キ</t>
    </rPh>
    <phoneticPr fontId="1"/>
  </si>
  <si>
    <t>例</t>
    <rPh sb="0" eb="1">
      <t>レイ</t>
    </rPh>
    <phoneticPr fontId="1"/>
  </si>
  <si>
    <t>Visit単価：医師/研究協力者</t>
    <rPh sb="5" eb="7">
      <t>タンカ</t>
    </rPh>
    <rPh sb="8" eb="10">
      <t>イシ</t>
    </rPh>
    <rPh sb="11" eb="13">
      <t>ケンキュウ</t>
    </rPh>
    <rPh sb="13" eb="16">
      <t>キョウリョクシャ</t>
    </rPh>
    <phoneticPr fontId="1"/>
  </si>
  <si>
    <t>スクリーニング期：</t>
    <rPh sb="7" eb="8">
      <t>キ</t>
    </rPh>
    <phoneticPr fontId="1"/>
  </si>
  <si>
    <t xml:space="preserve">医師 </t>
    <rPh sb="0" eb="2">
      <t>イシ</t>
    </rPh>
    <phoneticPr fontId="1"/>
  </si>
  <si>
    <t>円/Visit</t>
    <rPh sb="0" eb="1">
      <t>エン</t>
    </rPh>
    <phoneticPr fontId="1"/>
  </si>
  <si>
    <t>研究協力者</t>
    <rPh sb="0" eb="2">
      <t>ケンキュウ</t>
    </rPh>
    <rPh sb="2" eb="5">
      <t>キョウリョクシャ</t>
    </rPh>
    <phoneticPr fontId="1"/>
  </si>
  <si>
    <t>Visit期：</t>
    <rPh sb="5" eb="6">
      <t>キ</t>
    </rPh>
    <phoneticPr fontId="1"/>
  </si>
  <si>
    <t>件</t>
    <rPh sb="0" eb="1">
      <t>ケン</t>
    </rPh>
    <phoneticPr fontId="1"/>
  </si>
  <si>
    <t>【B】研究経費(変動費)</t>
    <rPh sb="3" eb="5">
      <t>ケンキュウ</t>
    </rPh>
    <rPh sb="5" eb="7">
      <t>ケイヒ</t>
    </rPh>
    <rPh sb="8" eb="10">
      <t>ヘンドウ</t>
    </rPh>
    <rPh sb="10" eb="11">
      <t>ヒ</t>
    </rPh>
    <phoneticPr fontId="1"/>
  </si>
  <si>
    <t>項目</t>
    <rPh sb="0" eb="2">
      <t>コウモク</t>
    </rPh>
    <phoneticPr fontId="1"/>
  </si>
  <si>
    <t>内訳</t>
    <rPh sb="0" eb="2">
      <t>ウチワケ</t>
    </rPh>
    <phoneticPr fontId="1"/>
  </si>
  <si>
    <t>金額</t>
    <rPh sb="0" eb="2">
      <t>キンガク</t>
    </rPh>
    <phoneticPr fontId="1"/>
  </si>
  <si>
    <t>④医師研究費</t>
    <rPh sb="1" eb="3">
      <t>イシ</t>
    </rPh>
    <rPh sb="3" eb="5">
      <t>ケンキュウ</t>
    </rPh>
    <rPh sb="5" eb="6">
      <t>ヒ</t>
    </rPh>
    <phoneticPr fontId="1"/>
  </si>
  <si>
    <t>円</t>
    <rPh sb="0" eb="1">
      <t>エン</t>
    </rPh>
    <phoneticPr fontId="1"/>
  </si>
  <si>
    <t>⑤研究協力者経費</t>
    <rPh sb="1" eb="3">
      <t>ケンキュウ</t>
    </rPh>
    <rPh sb="3" eb="6">
      <t>キョウリョクシャ</t>
    </rPh>
    <rPh sb="6" eb="8">
      <t>ケイヒ</t>
    </rPh>
    <phoneticPr fontId="1"/>
  </si>
  <si>
    <t>⑥管理費</t>
    <rPh sb="1" eb="4">
      <t>カンリヒ</t>
    </rPh>
    <phoneticPr fontId="1"/>
  </si>
  <si>
    <t>(④＋⑤)×20％</t>
    <phoneticPr fontId="1"/>
  </si>
  <si>
    <t>(④＋⑤＋⑥)×30％</t>
    <phoneticPr fontId="1"/>
  </si>
  <si>
    <t>【B】小計</t>
    <rPh sb="3" eb="5">
      <t>ショウケイ</t>
    </rPh>
    <phoneticPr fontId="1"/>
  </si>
  <si>
    <t>④＋⑤＋⑥＋⑦</t>
    <phoneticPr fontId="1"/>
  </si>
  <si>
    <t>委員会審査費用
(委員会に係る事務経費等)</t>
    <rPh sb="0" eb="3">
      <t>イインカイ</t>
    </rPh>
    <rPh sb="3" eb="5">
      <t>シンサ</t>
    </rPh>
    <rPh sb="5" eb="7">
      <t>ヒヨウ</t>
    </rPh>
    <rPh sb="9" eb="12">
      <t>イインカイ</t>
    </rPh>
    <rPh sb="13" eb="14">
      <t>カカ</t>
    </rPh>
    <rPh sb="15" eb="17">
      <t>ジム</t>
    </rPh>
    <rPh sb="17" eb="19">
      <t>ケイヒ</t>
    </rPh>
    <rPh sb="19" eb="20">
      <t>トウ</t>
    </rPh>
    <phoneticPr fontId="1"/>
  </si>
  <si>
    <t>【C】小計</t>
    <rPh sb="3" eb="5">
      <t>ショウケイ</t>
    </rPh>
    <phoneticPr fontId="1"/>
  </si>
  <si>
    <t>＠</t>
    <phoneticPr fontId="1"/>
  </si>
  <si>
    <t>通常Visit期間終了後の投与や検査の来院時に発生する経費</t>
    <rPh sb="0" eb="2">
      <t>ツウジョウ</t>
    </rPh>
    <rPh sb="7" eb="9">
      <t>キカン</t>
    </rPh>
    <rPh sb="9" eb="12">
      <t>シュウリョウゴ</t>
    </rPh>
    <rPh sb="13" eb="15">
      <t>トウヨ</t>
    </rPh>
    <rPh sb="16" eb="18">
      <t>ケンサ</t>
    </rPh>
    <rPh sb="19" eb="21">
      <t>ライイン</t>
    </rPh>
    <rPh sb="21" eb="22">
      <t>ジ</t>
    </rPh>
    <rPh sb="23" eb="25">
      <t>ハッセイ</t>
    </rPh>
    <rPh sb="27" eb="29">
      <t>ケイヒ</t>
    </rPh>
    <phoneticPr fontId="1"/>
  </si>
  <si>
    <t>検査データ提供費(X線画像診断・エコー・心電図等)</t>
    <rPh sb="0" eb="2">
      <t>ケンサ</t>
    </rPh>
    <rPh sb="5" eb="7">
      <t>テイキョウ</t>
    </rPh>
    <rPh sb="7" eb="8">
      <t>ヒ</t>
    </rPh>
    <rPh sb="10" eb="11">
      <t>セン</t>
    </rPh>
    <rPh sb="11" eb="13">
      <t>ガゾウ</t>
    </rPh>
    <rPh sb="13" eb="15">
      <t>シンダン</t>
    </rPh>
    <rPh sb="20" eb="23">
      <t>シンデンズ</t>
    </rPh>
    <rPh sb="23" eb="24">
      <t>トウ</t>
    </rPh>
    <phoneticPr fontId="1"/>
  </si>
  <si>
    <t>・その他(紙・フィルム等)</t>
    <rPh sb="3" eb="4">
      <t>タ</t>
    </rPh>
    <rPh sb="5" eb="6">
      <t>カミ</t>
    </rPh>
    <rPh sb="11" eb="12">
      <t>トウ</t>
    </rPh>
    <phoneticPr fontId="1"/>
  </si>
  <si>
    <t>【D】小計</t>
    <rPh sb="3" eb="5">
      <t>ショウケイ</t>
    </rPh>
    <phoneticPr fontId="1"/>
  </si>
  <si>
    <t>＜合計＞</t>
    <rPh sb="1" eb="3">
      <t>ゴウケイ</t>
    </rPh>
    <phoneticPr fontId="1"/>
  </si>
  <si>
    <t>小計</t>
    <rPh sb="0" eb="2">
      <t>ショウケイ</t>
    </rPh>
    <phoneticPr fontId="1"/>
  </si>
  <si>
    <t>消費税</t>
    <rPh sb="0" eb="3">
      <t>ショウヒゼイ</t>
    </rPh>
    <phoneticPr fontId="1"/>
  </si>
  <si>
    <t>納入額</t>
    <rPh sb="0" eb="2">
      <t>ノウニュウ</t>
    </rPh>
    <rPh sb="2" eb="3">
      <t>ガク</t>
    </rPh>
    <phoneticPr fontId="1"/>
  </si>
  <si>
    <t>研究責任医師</t>
    <rPh sb="0" eb="2">
      <t>ケンキュウ</t>
    </rPh>
    <rPh sb="2" eb="4">
      <t>セキニン</t>
    </rPh>
    <rPh sb="4" eb="6">
      <t>イシ</t>
    </rPh>
    <phoneticPr fontId="1"/>
  </si>
  <si>
    <t>上記内容の確認日：</t>
    <rPh sb="0" eb="2">
      <t>ジョウキ</t>
    </rPh>
    <rPh sb="2" eb="4">
      <t>ナイヨウ</t>
    </rPh>
    <rPh sb="5" eb="7">
      <t>カクニン</t>
    </rPh>
    <rPh sb="7" eb="8">
      <t>ビ</t>
    </rPh>
    <phoneticPr fontId="1"/>
  </si>
  <si>
    <t>記名捺印又は署名：</t>
    <rPh sb="0" eb="2">
      <t>キメイ</t>
    </rPh>
    <rPh sb="2" eb="4">
      <t>ナツイン</t>
    </rPh>
    <rPh sb="4" eb="5">
      <t>マタ</t>
    </rPh>
    <rPh sb="6" eb="8">
      <t>ショメイ</t>
    </rPh>
    <phoneticPr fontId="1"/>
  </si>
  <si>
    <t>経費1-2(別紙)</t>
    <rPh sb="0" eb="2">
      <t>ケイヒ</t>
    </rPh>
    <rPh sb="6" eb="8">
      <t>ベッシ</t>
    </rPh>
    <phoneticPr fontId="1"/>
  </si>
  <si>
    <t>(</t>
    <phoneticPr fontId="1"/>
  </si>
  <si>
    <t>Visit</t>
    <phoneticPr fontId="1"/>
  </si>
  <si>
    <t>/</t>
    <phoneticPr fontId="1"/>
  </si>
  <si>
    <t>Visit</t>
    <phoneticPr fontId="1"/>
  </si>
  <si>
    <t>(※目標症例数×1例につき予定するVisit数)</t>
    <rPh sb="2" eb="4">
      <t>モクヒョウ</t>
    </rPh>
    <rPh sb="4" eb="6">
      <t>ショウレイ</t>
    </rPh>
    <rPh sb="6" eb="7">
      <t>スウ</t>
    </rPh>
    <rPh sb="9" eb="10">
      <t>レイ</t>
    </rPh>
    <rPh sb="13" eb="15">
      <t>ヨテイ</t>
    </rPh>
    <rPh sb="22" eb="23">
      <t>スウ</t>
    </rPh>
    <phoneticPr fontId="1"/>
  </si>
  <si>
    <t>Visit単価(医師/研究協力者)</t>
    <rPh sb="5" eb="7">
      <t>タンカ</t>
    </rPh>
    <rPh sb="8" eb="10">
      <t>イシ</t>
    </rPh>
    <rPh sb="11" eb="13">
      <t>ケンキュウ</t>
    </rPh>
    <rPh sb="13" eb="16">
      <t>キョウリョクシャ</t>
    </rPh>
    <phoneticPr fontId="1"/>
  </si>
  <si>
    <t>実施数</t>
    <rPh sb="0" eb="2">
      <t>ジッシ</t>
    </rPh>
    <rPh sb="2" eb="3">
      <t>スウ</t>
    </rPh>
    <phoneticPr fontId="1"/>
  </si>
  <si>
    <t>スクリーニング期：</t>
    <phoneticPr fontId="1"/>
  </si>
  <si>
    <t>Visit：</t>
    <phoneticPr fontId="1"/>
  </si>
  <si>
    <t>長期投与加算：</t>
    <rPh sb="0" eb="2">
      <t>チョウキ</t>
    </rPh>
    <rPh sb="2" eb="4">
      <t>トウヨ</t>
    </rPh>
    <rPh sb="4" eb="6">
      <t>カサン</t>
    </rPh>
    <phoneticPr fontId="1"/>
  </si>
  <si>
    <t>スクリーニング期時点で脱落した症例数</t>
    <rPh sb="7" eb="8">
      <t>キ</t>
    </rPh>
    <rPh sb="8" eb="10">
      <t>ジテン</t>
    </rPh>
    <rPh sb="11" eb="13">
      <t>ダツラク</t>
    </rPh>
    <rPh sb="15" eb="17">
      <t>ショウレイ</t>
    </rPh>
    <rPh sb="17" eb="18">
      <t>スウ</t>
    </rPh>
    <phoneticPr fontId="1"/>
  </si>
  <si>
    <t>(該当識別番号等：</t>
    <rPh sb="1" eb="3">
      <t>ガイトウ</t>
    </rPh>
    <rPh sb="3" eb="5">
      <t>シキベツ</t>
    </rPh>
    <rPh sb="5" eb="7">
      <t>バンゴウ</t>
    </rPh>
    <rPh sb="7" eb="8">
      <t>トウ</t>
    </rPh>
    <phoneticPr fontId="1"/>
  </si>
  <si>
    <t>)</t>
    <phoneticPr fontId="1"/>
  </si>
  <si>
    <t>被験者識別番号</t>
    <rPh sb="0" eb="3">
      <t>ヒケンシャ</t>
    </rPh>
    <rPh sb="3" eb="5">
      <t>シキベツ</t>
    </rPh>
    <rPh sb="5" eb="7">
      <t>バンゴウ</t>
    </rPh>
    <phoneticPr fontId="1"/>
  </si>
  <si>
    <t>Visit</t>
    <phoneticPr fontId="1"/>
  </si>
  <si>
    <t>備考</t>
    <rPh sb="0" eb="2">
      <t>ビコウ</t>
    </rPh>
    <phoneticPr fontId="1"/>
  </si>
  <si>
    <t>計</t>
    <rPh sb="0" eb="1">
      <t>ケイ</t>
    </rPh>
    <phoneticPr fontId="1"/>
  </si>
  <si>
    <t>【算出内訳】</t>
    <rPh sb="1" eb="3">
      <t>サンシュツ</t>
    </rPh>
    <rPh sb="3" eb="5">
      <t>ウチワケ</t>
    </rPh>
    <phoneticPr fontId="1"/>
  </si>
  <si>
    <t>②</t>
    <phoneticPr fontId="1"/>
  </si>
  <si>
    <t>医師研究経費</t>
    <rPh sb="0" eb="2">
      <t>イシ</t>
    </rPh>
    <rPh sb="2" eb="4">
      <t>ケンキュウ</t>
    </rPh>
    <rPh sb="4" eb="6">
      <t>ケイヒ</t>
    </rPh>
    <phoneticPr fontId="1"/>
  </si>
  <si>
    <t>＝</t>
    <phoneticPr fontId="1"/>
  </si>
  <si>
    <t>＋</t>
    <phoneticPr fontId="1"/>
  </si>
  <si>
    <t>Visit数</t>
    <rPh sb="5" eb="6">
      <t>スウ</t>
    </rPh>
    <phoneticPr fontId="1"/>
  </si>
  <si>
    <t>)</t>
    <phoneticPr fontId="1"/>
  </si>
  <si>
    <t>×</t>
    <phoneticPr fontId="1"/>
  </si>
  <si>
    <t>Visit単価</t>
    <rPh sb="5" eb="7">
      <t>タンカ</t>
    </rPh>
    <phoneticPr fontId="1"/>
  </si>
  <si>
    <t>③</t>
    <phoneticPr fontId="1"/>
  </si>
  <si>
    <t>研究協力者経費</t>
    <rPh sb="0" eb="2">
      <t>ケンキュウ</t>
    </rPh>
    <rPh sb="2" eb="5">
      <t>キョウリョクシャ</t>
    </rPh>
    <rPh sb="5" eb="7">
      <t>ケイヒ</t>
    </rPh>
    <phoneticPr fontId="1"/>
  </si>
  <si>
    <t>＝</t>
    <phoneticPr fontId="1"/>
  </si>
  <si>
    <t>＋</t>
    <phoneticPr fontId="1"/>
  </si>
  <si>
    <t>×</t>
    <phoneticPr fontId="1"/>
  </si>
  <si>
    <t>脱落した症例数</t>
    <rPh sb="0" eb="2">
      <t>ダツラク</t>
    </rPh>
    <rPh sb="4" eb="6">
      <t>ショウレイ</t>
    </rPh>
    <rPh sb="6" eb="7">
      <t>スウ</t>
    </rPh>
    <phoneticPr fontId="1"/>
  </si>
  <si>
    <t>円(医師)</t>
    <rPh sb="0" eb="1">
      <t>エン</t>
    </rPh>
    <rPh sb="2" eb="4">
      <t>イシ</t>
    </rPh>
    <phoneticPr fontId="1"/>
  </si>
  <si>
    <t>円(研究協力者)</t>
    <rPh sb="0" eb="1">
      <t>エン</t>
    </rPh>
    <rPh sb="2" eb="4">
      <t>ケンキュウ</t>
    </rPh>
    <rPh sb="4" eb="7">
      <t>キョウリョクシャ</t>
    </rPh>
    <phoneticPr fontId="1"/>
  </si>
  <si>
    <t>(医師)</t>
    <rPh sb="1" eb="3">
      <t>イシ</t>
    </rPh>
    <phoneticPr fontId="1"/>
  </si>
  <si>
    <t>件数</t>
    <rPh sb="0" eb="2">
      <t>ケンスウ</t>
    </rPh>
    <phoneticPr fontId="1"/>
  </si>
  <si>
    <t>医師</t>
    <rPh sb="0" eb="2">
      <t>イシ</t>
    </rPh>
    <phoneticPr fontId="1"/>
  </si>
  <si>
    <t>研究経費</t>
    <rPh sb="0" eb="2">
      <t>ケンキュウ</t>
    </rPh>
    <rPh sb="2" eb="4">
      <t>ケイヒ</t>
    </rPh>
    <phoneticPr fontId="1"/>
  </si>
  <si>
    <t>◎</t>
    <phoneticPr fontId="1"/>
  </si>
  <si>
    <t>研究補助業務を外部委託する場合または研究協力者を必要としない研究については、</t>
    <phoneticPr fontId="1"/>
  </si>
  <si>
    <t>研究協力者経費は計上しない</t>
    <rPh sb="5" eb="7">
      <t>ケイヒ</t>
    </rPh>
    <rPh sb="8" eb="10">
      <t>ケイジョウ</t>
    </rPh>
    <phoneticPr fontId="1"/>
  </si>
  <si>
    <t>※以上、経費1-2(別紙)に基づき算出</t>
    <rPh sb="1" eb="3">
      <t>イジョウ</t>
    </rPh>
    <rPh sb="4" eb="6">
      <t>ケイヒ</t>
    </rPh>
    <rPh sb="10" eb="12">
      <t>ベッシ</t>
    </rPh>
    <rPh sb="14" eb="15">
      <t>モト</t>
    </rPh>
    <rPh sb="17" eb="19">
      <t>サンシュツ</t>
    </rPh>
    <phoneticPr fontId="1"/>
  </si>
  <si>
    <t>・電子媒体へのデータ記録およびEDCへのデータ提供</t>
    <rPh sb="1" eb="3">
      <t>デンシ</t>
    </rPh>
    <rPh sb="3" eb="5">
      <t>バイタイ</t>
    </rPh>
    <rPh sb="10" eb="12">
      <t>キロク</t>
    </rPh>
    <rPh sb="23" eb="25">
      <t>テイキョウ</t>
    </rPh>
    <phoneticPr fontId="1"/>
  </si>
  <si>
    <t>⑦間接経費</t>
    <rPh sb="1" eb="3">
      <t>カンセツ</t>
    </rPh>
    <rPh sb="3" eb="5">
      <t>ケイヒ</t>
    </rPh>
    <phoneticPr fontId="1"/>
  </si>
  <si>
    <t>納入済Visit　/　予定Visit（全体）</t>
    <rPh sb="0" eb="2">
      <t>ノウニュウ</t>
    </rPh>
    <rPh sb="2" eb="3">
      <t>ズ</t>
    </rPh>
    <rPh sb="11" eb="13">
      <t>ヨテイ</t>
    </rPh>
    <rPh sb="19" eb="21">
      <t>ゼンタイ</t>
    </rPh>
    <phoneticPr fontId="1"/>
  </si>
  <si>
    <t>地方独立行政法人大阪市民病院機構</t>
    <rPh sb="0" eb="2">
      <t>チホウ</t>
    </rPh>
    <rPh sb="2" eb="4">
      <t>ドクリツ</t>
    </rPh>
    <rPh sb="4" eb="6">
      <t>ギョウセイ</t>
    </rPh>
    <rPh sb="6" eb="8">
      <t>ホウジン</t>
    </rPh>
    <rPh sb="8" eb="10">
      <t>オオサカ</t>
    </rPh>
    <rPh sb="10" eb="12">
      <t>シミン</t>
    </rPh>
    <rPh sb="12" eb="14">
      <t>ビョウイン</t>
    </rPh>
    <rPh sb="14" eb="16">
      <t>キコウ</t>
    </rPh>
    <phoneticPr fontId="1"/>
  </si>
  <si>
    <t>大阪市立総合医療センター　病院長　殿</t>
    <rPh sb="0" eb="4">
      <t>オオサカシリツ</t>
    </rPh>
    <rPh sb="4" eb="6">
      <t>ソウゴウ</t>
    </rPh>
    <rPh sb="6" eb="8">
      <t>イリョウ</t>
    </rPh>
    <rPh sb="13" eb="16">
      <t>ビョウインチョウ</t>
    </rPh>
    <rPh sb="17" eb="18">
      <t>ドノ</t>
    </rPh>
    <phoneticPr fontId="1"/>
  </si>
  <si>
    <t>研究費等報告書</t>
    <rPh sb="0" eb="3">
      <t>ケンキュウヒ</t>
    </rPh>
    <rPh sb="3" eb="4">
      <t>トウ</t>
    </rPh>
    <rPh sb="4" eb="7">
      <t>ホウコクショ</t>
    </rPh>
    <phoneticPr fontId="1"/>
  </si>
  <si>
    <t>※以上、経費1-2(別紙)に基づき算出</t>
    <rPh sb="1" eb="3">
      <t>イジョウ</t>
    </rPh>
    <phoneticPr fontId="1"/>
  </si>
  <si>
    <t>円×</t>
    <phoneticPr fontId="1"/>
  </si>
  <si>
    <t>回(安全性情報、終了時等に係る審査)</t>
    <phoneticPr fontId="1"/>
  </si>
  <si>
    <t>回</t>
    <phoneticPr fontId="1"/>
  </si>
  <si>
    <t>件(ただし、電子データ出力の出来るものに限る)</t>
    <phoneticPr fontId="1"/>
  </si>
  <si>
    <t>枚</t>
    <phoneticPr fontId="1"/>
  </si>
  <si>
    <t>西暦</t>
    <rPh sb="0" eb="2">
      <t>セイレキ</t>
    </rPh>
    <phoneticPr fontId="1"/>
  </si>
  <si>
    <t>年</t>
    <rPh sb="0" eb="1">
      <t>ネン</t>
    </rPh>
    <phoneticPr fontId="1"/>
  </si>
  <si>
    <t>月</t>
    <rPh sb="0" eb="1">
      <t>ガツ</t>
    </rPh>
    <phoneticPr fontId="1"/>
  </si>
  <si>
    <t>日</t>
    <rPh sb="0" eb="1">
      <t>ニチ</t>
    </rPh>
    <phoneticPr fontId="1"/>
  </si>
  <si>
    <t>治験依頼者</t>
    <rPh sb="0" eb="2">
      <t>チケン</t>
    </rPh>
    <rPh sb="2" eb="5">
      <t>イライシャ</t>
    </rPh>
    <phoneticPr fontId="1"/>
  </si>
  <si>
    <t>課題名
(日本語題のみ)</t>
    <rPh sb="0" eb="2">
      <t>カダイ</t>
    </rPh>
    <rPh sb="2" eb="3">
      <t>メイ</t>
    </rPh>
    <rPh sb="5" eb="8">
      <t>ニホンゴ</t>
    </rPh>
    <rPh sb="8" eb="9">
      <t>ダイ</t>
    </rPh>
    <phoneticPr fontId="1"/>
  </si>
  <si>
    <t>(令和</t>
    <rPh sb="1" eb="2">
      <t>レイ</t>
    </rPh>
    <rPh sb="2" eb="3">
      <t>ワ</t>
    </rPh>
    <phoneticPr fontId="1"/>
  </si>
  <si>
    <t>同意取得後、プレスクリーニングにより脱落した症例に係る経費</t>
    <rPh sb="0" eb="2">
      <t>ドウイ</t>
    </rPh>
    <rPh sb="2" eb="4">
      <t>シュトク</t>
    </rPh>
    <rPh sb="4" eb="5">
      <t>ゴ</t>
    </rPh>
    <rPh sb="18" eb="20">
      <t>ダツラク</t>
    </rPh>
    <rPh sb="22" eb="24">
      <t>ショウレイ</t>
    </rPh>
    <rPh sb="25" eb="26">
      <t>カカ</t>
    </rPh>
    <rPh sb="27" eb="29">
      <t>ケイヒ</t>
    </rPh>
    <phoneticPr fontId="1"/>
  </si>
  <si>
    <t>生存調査対応</t>
    <rPh sb="0" eb="2">
      <t>セイゾン</t>
    </rPh>
    <rPh sb="2" eb="4">
      <t>チョウサ</t>
    </rPh>
    <rPh sb="4" eb="6">
      <t>タイオウ</t>
    </rPh>
    <phoneticPr fontId="1"/>
  </si>
  <si>
    <t>生存調査対応：</t>
    <rPh sb="0" eb="2">
      <t>セイゾン</t>
    </rPh>
    <rPh sb="2" eb="4">
      <t>チョウサ</t>
    </rPh>
    <rPh sb="4" eb="6">
      <t>タイオウ</t>
    </rPh>
    <phoneticPr fontId="1"/>
  </si>
  <si>
    <t>プレスクリーニング</t>
    <phoneticPr fontId="1"/>
  </si>
  <si>
    <t>プレスクリーニング脱落費用
(外部委託なし)</t>
    <rPh sb="9" eb="11">
      <t>ダツラク</t>
    </rPh>
    <rPh sb="11" eb="13">
      <t>ヒヨウ</t>
    </rPh>
    <rPh sb="15" eb="17">
      <t>ガイブ</t>
    </rPh>
    <rPh sb="17" eb="19">
      <t>イタク</t>
    </rPh>
    <phoneticPr fontId="1"/>
  </si>
  <si>
    <t>プレスクリーニング脱落費用
(外部委託あり)</t>
    <rPh sb="9" eb="11">
      <t>ダツラク</t>
    </rPh>
    <rPh sb="11" eb="13">
      <t>ヒヨウ</t>
    </rPh>
    <rPh sb="15" eb="17">
      <t>ガイブ</t>
    </rPh>
    <rPh sb="17" eb="19">
      <t>イタク</t>
    </rPh>
    <phoneticPr fontId="1"/>
  </si>
  <si>
    <t>生存調査対応費用</t>
    <rPh sb="0" eb="2">
      <t>セイゾン</t>
    </rPh>
    <rPh sb="2" eb="4">
      <t>チョウサ</t>
    </rPh>
    <rPh sb="4" eb="6">
      <t>タイオウ</t>
    </rPh>
    <rPh sb="6" eb="8">
      <t>ヒヨウ</t>
    </rPh>
    <phoneticPr fontId="1"/>
  </si>
  <si>
    <t>調査対応件数</t>
    <rPh sb="0" eb="2">
      <t>チョウサ</t>
    </rPh>
    <rPh sb="2" eb="4">
      <t>タイオウ</t>
    </rPh>
    <rPh sb="4" eb="6">
      <t>ケンスウ</t>
    </rPh>
    <phoneticPr fontId="1"/>
  </si>
  <si>
    <t>10%（※1円未満切捨て）</t>
    <rPh sb="6" eb="7">
      <t>エン</t>
    </rPh>
    <rPh sb="7" eb="9">
      <t>ミマン</t>
    </rPh>
    <rPh sb="9" eb="11">
      <t>キリス</t>
    </rPh>
    <phoneticPr fontId="1"/>
  </si>
  <si>
    <t>治験使用薬投与又は治験使用機器使用による医師研究経費</t>
    <rPh sb="0" eb="2">
      <t>チケン</t>
    </rPh>
    <rPh sb="2" eb="4">
      <t>シヨウ</t>
    </rPh>
    <rPh sb="4" eb="5">
      <t>ヤク</t>
    </rPh>
    <rPh sb="5" eb="7">
      <t>トウヨ</t>
    </rPh>
    <rPh sb="7" eb="8">
      <t>マタ</t>
    </rPh>
    <rPh sb="9" eb="11">
      <t>チケン</t>
    </rPh>
    <rPh sb="11" eb="13">
      <t>シヨウ</t>
    </rPh>
    <rPh sb="13" eb="15">
      <t>キキ</t>
    </rPh>
    <rPh sb="15" eb="17">
      <t>シヨウ</t>
    </rPh>
    <rPh sb="20" eb="22">
      <t>イシ</t>
    </rPh>
    <rPh sb="22" eb="24">
      <t>ケンキュウ</t>
    </rPh>
    <rPh sb="24" eb="26">
      <t>ケイヒ</t>
    </rPh>
    <phoneticPr fontId="1"/>
  </si>
  <si>
    <t>治験使用薬投与後の生存調査対応に係る費用</t>
    <rPh sb="0" eb="2">
      <t>チケン</t>
    </rPh>
    <rPh sb="2" eb="4">
      <t>シヨウ</t>
    </rPh>
    <rPh sb="4" eb="5">
      <t>ヤク</t>
    </rPh>
    <rPh sb="5" eb="7">
      <t>トウヨ</t>
    </rPh>
    <rPh sb="7" eb="8">
      <t>ゴ</t>
    </rPh>
    <rPh sb="9" eb="11">
      <t>セイゾン</t>
    </rPh>
    <rPh sb="11" eb="13">
      <t>チョウサ</t>
    </rPh>
    <rPh sb="13" eb="15">
      <t>タイオウ</t>
    </rPh>
    <rPh sb="16" eb="17">
      <t>カカ</t>
    </rPh>
    <rPh sb="18" eb="20">
      <t>ヒヨウ</t>
    </rPh>
    <phoneticPr fontId="1"/>
  </si>
  <si>
    <t>責任医師 診療科／氏名</t>
    <rPh sb="0" eb="2">
      <t>セキニン</t>
    </rPh>
    <rPh sb="2" eb="4">
      <t>イシ</t>
    </rPh>
    <rPh sb="5" eb="8">
      <t>シンリョウカ</t>
    </rPh>
    <rPh sb="9" eb="11">
      <t>シメイ</t>
    </rPh>
    <phoneticPr fontId="1"/>
  </si>
  <si>
    <t>月数</t>
    <rPh sb="0" eb="2">
      <t>ツキスウ</t>
    </rPh>
    <phoneticPr fontId="1"/>
  </si>
  <si>
    <t>【D】委員会審査費用(変動費)</t>
    <rPh sb="3" eb="6">
      <t>イインカイ</t>
    </rPh>
    <rPh sb="6" eb="8">
      <t>シンサ</t>
    </rPh>
    <rPh sb="8" eb="10">
      <t>ヒヨウ</t>
    </rPh>
    <rPh sb="11" eb="13">
      <t>ヘンドウ</t>
    </rPh>
    <rPh sb="13" eb="14">
      <t>ヒ</t>
    </rPh>
    <phoneticPr fontId="1"/>
  </si>
  <si>
    <t>⑭＋⑮＋⑯＋⑰</t>
    <phoneticPr fontId="1"/>
  </si>
  <si>
    <t>【E】小計</t>
    <rPh sb="3" eb="5">
      <t>ショウケイ</t>
    </rPh>
    <phoneticPr fontId="1"/>
  </si>
  <si>
    <t>【F】その他経費(変動費)</t>
    <rPh sb="5" eb="6">
      <t>タ</t>
    </rPh>
    <rPh sb="6" eb="8">
      <t>ケイヒ</t>
    </rPh>
    <rPh sb="9" eb="11">
      <t>ヘンドウ</t>
    </rPh>
    <rPh sb="11" eb="12">
      <t>ヒ</t>
    </rPh>
    <phoneticPr fontId="1"/>
  </si>
  <si>
    <t>【B】＋【C】＋【D】＋【E】＋【F】</t>
    <phoneticPr fontId="1"/>
  </si>
  <si>
    <t>【C】文書保管管理費用(固定費)</t>
    <rPh sb="3" eb="7">
      <t>ブンショホカン</t>
    </rPh>
    <rPh sb="7" eb="9">
      <t>カンリ</t>
    </rPh>
    <rPh sb="9" eb="11">
      <t>ヒヨウ</t>
    </rPh>
    <rPh sb="12" eb="14">
      <t>コテイ</t>
    </rPh>
    <rPh sb="14" eb="15">
      <t>ヒ</t>
    </rPh>
    <phoneticPr fontId="1"/>
  </si>
  <si>
    <t>⑧文書保管管理料</t>
    <rPh sb="1" eb="3">
      <t>ブンショ</t>
    </rPh>
    <rPh sb="3" eb="5">
      <t>ホカン</t>
    </rPh>
    <rPh sb="5" eb="7">
      <t>カンリ</t>
    </rPh>
    <rPh sb="7" eb="8">
      <t>リョウ</t>
    </rPh>
    <phoneticPr fontId="1"/>
  </si>
  <si>
    <t>文書保管費用算定明細書</t>
    <rPh sb="0" eb="2">
      <t>ブンショ</t>
    </rPh>
    <rPh sb="2" eb="4">
      <t>ホカン</t>
    </rPh>
    <rPh sb="4" eb="6">
      <t>ヒヨウ</t>
    </rPh>
    <rPh sb="6" eb="7">
      <t>サン</t>
    </rPh>
    <rPh sb="7" eb="8">
      <t>テイ</t>
    </rPh>
    <rPh sb="8" eb="11">
      <t>メイサイショ</t>
    </rPh>
    <phoneticPr fontId="1"/>
  </si>
  <si>
    <t>箱</t>
    <rPh sb="0" eb="1">
      <t>ハコ</t>
    </rPh>
    <phoneticPr fontId="1"/>
  </si>
  <si>
    <t>文書保管管理費用</t>
    <rPh sb="0" eb="2">
      <t>ブンショ</t>
    </rPh>
    <rPh sb="2" eb="4">
      <t>ホカン</t>
    </rPh>
    <rPh sb="4" eb="8">
      <t>カンリヒヨウ</t>
    </rPh>
    <phoneticPr fontId="1"/>
  </si>
  <si>
    <t>倉庫保管管理費用</t>
    <rPh sb="0" eb="2">
      <t>ソウコ</t>
    </rPh>
    <rPh sb="2" eb="4">
      <t>ホカン</t>
    </rPh>
    <rPh sb="4" eb="6">
      <t>カンリ</t>
    </rPh>
    <rPh sb="6" eb="8">
      <t>ヒヨウ</t>
    </rPh>
    <phoneticPr fontId="1"/>
  </si>
  <si>
    <t>保管年数</t>
    <rPh sb="0" eb="4">
      <t>ホカンネンスウ</t>
    </rPh>
    <phoneticPr fontId="1"/>
  </si>
  <si>
    <t>箱数</t>
    <rPh sb="0" eb="2">
      <t>ハコスウ</t>
    </rPh>
    <phoneticPr fontId="1"/>
  </si>
  <si>
    <t>①</t>
    <phoneticPr fontId="1"/>
  </si>
  <si>
    <t xml:space="preserve">　① ＋ ②   </t>
    <phoneticPr fontId="1"/>
  </si>
  <si>
    <t>経費1-2(治験終了後)</t>
    <rPh sb="0" eb="2">
      <t>ケイヒ</t>
    </rPh>
    <rPh sb="6" eb="10">
      <t>チケンシュウリョウ</t>
    </rPh>
    <rPh sb="10" eb="11">
      <t>ゴ</t>
    </rPh>
    <phoneticPr fontId="1"/>
  </si>
  <si>
    <t>　10％（1円未満切り捨て）</t>
    <rPh sb="6" eb="7">
      <t>エン</t>
    </rPh>
    <rPh sb="7" eb="9">
      <t>ミマン</t>
    </rPh>
    <rPh sb="9" eb="10">
      <t>キ</t>
    </rPh>
    <rPh sb="11" eb="12">
      <t>ス</t>
    </rPh>
    <phoneticPr fontId="1"/>
  </si>
  <si>
    <t>納入額</t>
    <rPh sb="0" eb="3">
      <t>ノウニュウガク</t>
    </rPh>
    <phoneticPr fontId="1"/>
  </si>
  <si>
    <t>⑨継続審査：＠</t>
    <rPh sb="1" eb="3">
      <t>ケイゾク</t>
    </rPh>
    <rPh sb="3" eb="5">
      <t>シンサ</t>
    </rPh>
    <phoneticPr fontId="1"/>
  </si>
  <si>
    <t>⑩迅速審査：＠</t>
    <rPh sb="1" eb="3">
      <t>ジンソク</t>
    </rPh>
    <rPh sb="3" eb="5">
      <t>シンサ</t>
    </rPh>
    <phoneticPr fontId="1"/>
  </si>
  <si>
    <t>⑪報　　　告：＠</t>
    <rPh sb="1" eb="2">
      <t>ホウ</t>
    </rPh>
    <rPh sb="5" eb="6">
      <t>コク</t>
    </rPh>
    <phoneticPr fontId="1"/>
  </si>
  <si>
    <t>⑨ + ⑩ + ⑪ 　　</t>
    <phoneticPr fontId="1"/>
  </si>
  <si>
    <t>⑫監査対応費用</t>
    <rPh sb="1" eb="3">
      <t>カンサ</t>
    </rPh>
    <rPh sb="3" eb="5">
      <t>タイオウ</t>
    </rPh>
    <rPh sb="5" eb="7">
      <t>ヒヨウ</t>
    </rPh>
    <phoneticPr fontId="1"/>
  </si>
  <si>
    <t>⑬GCP適合性調査対応費</t>
    <rPh sb="4" eb="6">
      <t>テキゴウ</t>
    </rPh>
    <rPh sb="6" eb="7">
      <t>セイ</t>
    </rPh>
    <rPh sb="7" eb="9">
      <t>チョウサ</t>
    </rPh>
    <rPh sb="9" eb="12">
      <t>タイオウヒ</t>
    </rPh>
    <phoneticPr fontId="1"/>
  </si>
  <si>
    <t>⑫ + ⑬</t>
    <phoneticPr fontId="1"/>
  </si>
  <si>
    <t>⑭プレスクリーニングによる脱落費用</t>
    <rPh sb="13" eb="15">
      <t>ダツラク</t>
    </rPh>
    <rPh sb="15" eb="17">
      <t>ヒヨウ</t>
    </rPh>
    <phoneticPr fontId="1"/>
  </si>
  <si>
    <t>⑮長期投与加算</t>
    <rPh sb="1" eb="3">
      <t>チョウキ</t>
    </rPh>
    <rPh sb="3" eb="5">
      <t>トウヨ</t>
    </rPh>
    <rPh sb="5" eb="7">
      <t>カサン</t>
    </rPh>
    <phoneticPr fontId="1"/>
  </si>
  <si>
    <t>⑯生存調査対応費用</t>
    <rPh sb="1" eb="3">
      <t>セイゾン</t>
    </rPh>
    <rPh sb="3" eb="5">
      <t>チョウサ</t>
    </rPh>
    <rPh sb="5" eb="7">
      <t>タイオウ</t>
    </rPh>
    <rPh sb="7" eb="9">
      <t>ヒヨウ</t>
    </rPh>
    <phoneticPr fontId="1"/>
  </si>
  <si>
    <t>⑰検査データ提供費</t>
    <rPh sb="1" eb="3">
      <t>ケンサ</t>
    </rPh>
    <rPh sb="6" eb="8">
      <t>テイキョウ</t>
    </rPh>
    <rPh sb="8" eb="9">
      <t>ヒ</t>
    </rPh>
    <phoneticPr fontId="1"/>
  </si>
  <si>
    <t>⑭</t>
    <phoneticPr fontId="1"/>
  </si>
  <si>
    <t>⑭</t>
    <phoneticPr fontId="1"/>
  </si>
  <si>
    <t>⑮</t>
    <phoneticPr fontId="1"/>
  </si>
  <si>
    <t>⑯</t>
    <phoneticPr fontId="1"/>
  </si>
  <si>
    <t>【G】治験終了後の費用（変動費）</t>
    <rPh sb="3" eb="5">
      <t>チケン</t>
    </rPh>
    <rPh sb="5" eb="8">
      <t>シュウリョウゴ</t>
    </rPh>
    <rPh sb="9" eb="11">
      <t>ヒヨウ</t>
    </rPh>
    <rPh sb="12" eb="15">
      <t>ヘンドウヒ</t>
    </rPh>
    <phoneticPr fontId="1"/>
  </si>
  <si>
    <t>【F】小計</t>
    <rPh sb="3" eb="5">
      <t>ショウケイ</t>
    </rPh>
    <phoneticPr fontId="1"/>
  </si>
  <si>
    <r>
      <rPr>
        <b/>
        <sz val="10"/>
        <rFont val="游ゴシック"/>
        <family val="3"/>
        <charset val="128"/>
      </rPr>
      <t>1.</t>
    </r>
    <r>
      <rPr>
        <sz val="10"/>
        <rFont val="游ゴシック"/>
        <family val="3"/>
        <charset val="128"/>
      </rPr>
      <t>定時</t>
    </r>
    <r>
      <rPr>
        <b/>
        <sz val="10"/>
        <rFont val="ＭＳ Ｐゴシック"/>
        <family val="3"/>
        <charset val="128"/>
      </rPr>
      <t/>
    </r>
    <rPh sb="2" eb="4">
      <t>テイジ</t>
    </rPh>
    <phoneticPr fontId="1"/>
  </si>
  <si>
    <r>
      <rPr>
        <b/>
        <sz val="10"/>
        <rFont val="游ゴシック"/>
        <family val="3"/>
        <charset val="128"/>
      </rPr>
      <t>2.</t>
    </r>
    <r>
      <rPr>
        <sz val="10"/>
        <rFont val="游ゴシック"/>
        <family val="3"/>
        <charset val="128"/>
      </rPr>
      <t>終了時</t>
    </r>
    <phoneticPr fontId="1"/>
  </si>
  <si>
    <r>
      <rPr>
        <b/>
        <sz val="10"/>
        <rFont val="游ゴシック"/>
        <family val="3"/>
        <charset val="128"/>
      </rPr>
      <t>1.</t>
    </r>
    <r>
      <rPr>
        <sz val="10"/>
        <rFont val="游ゴシック"/>
        <family val="3"/>
        <charset val="128"/>
      </rPr>
      <t>あり</t>
    </r>
    <phoneticPr fontId="1"/>
  </si>
  <si>
    <r>
      <rPr>
        <b/>
        <sz val="10"/>
        <rFont val="游ゴシック"/>
        <family val="3"/>
        <charset val="128"/>
      </rPr>
      <t>2.</t>
    </r>
    <r>
      <rPr>
        <sz val="10"/>
        <rFont val="游ゴシック"/>
        <family val="3"/>
        <charset val="128"/>
      </rPr>
      <t>なし</t>
    </r>
    <phoneticPr fontId="1"/>
  </si>
  <si>
    <t>月額10,000円（経費算定対象月～IRB終了報告月）</t>
    <rPh sb="0" eb="2">
      <t>ゲツガク</t>
    </rPh>
    <rPh sb="8" eb="9">
      <t>エン</t>
    </rPh>
    <rPh sb="10" eb="12">
      <t>ケイヒ</t>
    </rPh>
    <rPh sb="12" eb="14">
      <t>サンテイ</t>
    </rPh>
    <rPh sb="14" eb="16">
      <t>タイショウ</t>
    </rPh>
    <rPh sb="16" eb="17">
      <t>ゲツ</t>
    </rPh>
    <rPh sb="17" eb="18">
      <t>ハツヅキ</t>
    </rPh>
    <rPh sb="21" eb="23">
      <t>シュウリョウ</t>
    </rPh>
    <rPh sb="23" eb="25">
      <t>ホウコク</t>
    </rPh>
    <rPh sb="25" eb="26">
      <t>ツキ</t>
    </rPh>
    <phoneticPr fontId="1"/>
  </si>
  <si>
    <t>⑧</t>
    <phoneticPr fontId="1"/>
  </si>
  <si>
    <t>依頼者の監査に係る経費（1回当たり＠50,000円＊SMOフルサポートの場合＠25,000円）</t>
    <rPh sb="0" eb="3">
      <t>イライシャ</t>
    </rPh>
    <rPh sb="4" eb="6">
      <t>カンサ</t>
    </rPh>
    <rPh sb="7" eb="8">
      <t>カカ</t>
    </rPh>
    <rPh sb="9" eb="11">
      <t>ケイヒ</t>
    </rPh>
    <rPh sb="13" eb="14">
      <t>カイ</t>
    </rPh>
    <rPh sb="14" eb="15">
      <t>ア</t>
    </rPh>
    <rPh sb="24" eb="25">
      <t>エン</t>
    </rPh>
    <rPh sb="36" eb="38">
      <t>バアイ</t>
    </rPh>
    <rPh sb="45" eb="46">
      <t>エン</t>
    </rPh>
    <phoneticPr fontId="1"/>
  </si>
  <si>
    <t>規制当局の査察に係る経費（1回当たり＠100,000円＊SMOフルサポートの場合＠50,000円）</t>
    <rPh sb="0" eb="2">
      <t>キセイ</t>
    </rPh>
    <rPh sb="2" eb="4">
      <t>トウキョク</t>
    </rPh>
    <rPh sb="5" eb="7">
      <t>ササツ</t>
    </rPh>
    <rPh sb="8" eb="9">
      <t>カカ</t>
    </rPh>
    <rPh sb="10" eb="12">
      <t>ケイヒ</t>
    </rPh>
    <rPh sb="14" eb="15">
      <t>カイ</t>
    </rPh>
    <rPh sb="15" eb="16">
      <t>ア</t>
    </rPh>
    <rPh sb="26" eb="27">
      <t>エン</t>
    </rPh>
    <rPh sb="38" eb="40">
      <t>バアイ</t>
    </rPh>
    <rPh sb="47" eb="48">
      <t>エン</t>
    </rPh>
    <phoneticPr fontId="1"/>
  </si>
  <si>
    <t>【E】監査費用(変動費) (2024年4月IRB新規治験より）</t>
    <rPh sb="3" eb="5">
      <t>カンサ</t>
    </rPh>
    <rPh sb="5" eb="7">
      <t>ヒヨウ</t>
    </rPh>
    <rPh sb="8" eb="10">
      <t>ヘンドウ</t>
    </rPh>
    <rPh sb="10" eb="11">
      <t>ヒ</t>
    </rPh>
    <rPh sb="18" eb="19">
      <t>ネン</t>
    </rPh>
    <phoneticPr fontId="1"/>
  </si>
  <si>
    <t>責任医師  診療科／氏名</t>
  </si>
  <si>
    <t>％</t>
    <phoneticPr fontId="1"/>
  </si>
  <si>
    <t>協力診療科／研究費按分割合</t>
    <rPh sb="0" eb="2">
      <t>キョウリョク</t>
    </rPh>
    <rPh sb="2" eb="5">
      <t>シンリョウカ</t>
    </rPh>
    <rPh sb="6" eb="9">
      <t>ケンキュウヒ</t>
    </rPh>
    <rPh sb="9" eb="11">
      <t>アンブン</t>
    </rPh>
    <rPh sb="11" eb="13">
      <t>ワリアイ</t>
    </rPh>
    <phoneticPr fontId="1"/>
  </si>
  <si>
    <t>担当者</t>
    <rPh sb="0" eb="3">
      <t>タントウシャ</t>
    </rPh>
    <phoneticPr fontId="1"/>
  </si>
  <si>
    <t>※ 研究費按分有りの場合</t>
    <phoneticPr fontId="1"/>
  </si>
  <si>
    <t>治験使用薬投与又は治験使用機器使用による研究協力者経費
◎研究補助業務を外部委託する場合または研究協力者を必要としない研究については、計上しない</t>
    <rPh sb="0" eb="2">
      <t>チケン</t>
    </rPh>
    <rPh sb="2" eb="4">
      <t>シヨウ</t>
    </rPh>
    <rPh sb="4" eb="5">
      <t>ヤク</t>
    </rPh>
    <rPh sb="5" eb="7">
      <t>トウヨ</t>
    </rPh>
    <rPh sb="7" eb="8">
      <t>マタ</t>
    </rPh>
    <rPh sb="9" eb="11">
      <t>チケン</t>
    </rPh>
    <rPh sb="11" eb="13">
      <t>シヨウ</t>
    </rPh>
    <rPh sb="13" eb="15">
      <t>キキ</t>
    </rPh>
    <rPh sb="15" eb="17">
      <t>シヨウ</t>
    </rPh>
    <rPh sb="20" eb="22">
      <t>ケンキュウ</t>
    </rPh>
    <rPh sb="22" eb="25">
      <t>キョウリョクシャ</t>
    </rPh>
    <rPh sb="25" eb="27">
      <t>ケイヒ</t>
    </rPh>
    <phoneticPr fontId="1"/>
  </si>
  <si>
    <t>按分特記事項</t>
    <rPh sb="0" eb="2">
      <t>アンブン</t>
    </rPh>
    <rPh sb="2" eb="6">
      <t>トッキジコウ</t>
    </rPh>
    <phoneticPr fontId="1"/>
  </si>
  <si>
    <t>責任医師診療科</t>
    <rPh sb="0" eb="4">
      <t>セキニンイシ</t>
    </rPh>
    <rPh sb="4" eb="7">
      <t>シンリョウカ</t>
    </rPh>
    <phoneticPr fontId="1"/>
  </si>
  <si>
    <t>責任医師氏名</t>
    <rPh sb="0" eb="4">
      <t>セキニンイシ</t>
    </rPh>
    <rPh sb="4" eb="6">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</si>
</sst>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6"/>
      <name val="ＭＳ Ｐゴシック"/>
      <family val="3"/>
      <charset val="128"/>
    </font>
    <font>
      <b/>
      <sz val="10"/>
      <name val="ＭＳ Ｐゴシック"/>
      <family val="3"/>
      <charset val="128"/>
    </font>
    <font>
      <b/>
      <sz val="11"/>
      <color indexed="81"/>
      <name val="ＭＳ Ｐゴシック"/>
      <family val="3"/>
      <charset val="128"/>
    </font>
    <font>
      <sz val="11"/>
      <name val="ＭＳ Ｐゴシック"/>
      <family val="3"/>
      <charset val="128"/>
    </font>
    <font>
      <sz val="12"/>
      <name val="游ゴシック"/>
      <family val="3"/>
      <charset val="128"/>
    </font>
    <font>
      <sz val="11"/>
      <name val="游ゴシック"/>
      <family val="3"/>
      <charset val="128"/>
    </font>
    <font>
      <sz val="16"/>
      <name val="游ゴシック"/>
      <family val="3"/>
      <charset val="128"/>
    </font>
    <font>
      <sz val="9"/>
      <name val="游ゴシック"/>
      <family val="3"/>
      <charset val="128"/>
    </font>
    <font>
      <sz val="10"/>
      <name val="游ゴシック"/>
      <family val="3"/>
      <charset val="128"/>
    </font>
    <font>
      <b/>
      <sz val="10"/>
      <name val="游ゴシック"/>
      <family val="3"/>
      <charset val="128"/>
    </font>
    <font>
      <sz val="14"/>
      <name val="游ゴシック"/>
      <family val="3"/>
      <charset val="128"/>
    </font>
    <font>
      <b/>
      <sz val="11"/>
      <name val="游ゴシック"/>
      <family val="3"/>
      <charset val="128"/>
    </font>
    <font>
      <b/>
      <sz val="9"/>
      <name val="游ゴシック"/>
      <family val="3"/>
      <charset val="128"/>
    </font>
    <font>
      <sz val="8"/>
      <name val="游ゴシック"/>
      <family val="3"/>
      <charset val="128"/>
    </font>
    <font>
      <u/>
      <sz val="11"/>
      <name val="游ゴシック"/>
      <family val="3"/>
      <charset val="128"/>
    </font>
    <font>
      <b/>
      <sz val="12"/>
      <name val="游ゴシック"/>
      <family val="3"/>
      <charset val="128"/>
    </font>
    <font>
      <b/>
      <sz val="9"/>
      <color indexed="81"/>
      <name val="MS P ゴシック"/>
      <family val="3"/>
      <charset val="128"/>
    </font>
    <font>
      <b/>
      <sz val="8"/>
      <color indexed="81"/>
      <name val="ＭＳ Ｐゴシック"/>
      <family val="3"/>
      <charset val="128"/>
    </font>
    <font>
      <sz val="7"/>
      <name val="游ゴシック"/>
      <family val="3"/>
      <charset val="128"/>
    </font>
  </fonts>
  <fills count="5">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rgb="FFFFCCCC"/>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3">
    <xf numFmtId="0" fontId="0" fillId="0" borderId="0">
      <alignment vertical="center"/>
    </xf>
    <xf numFmtId="0" fontId="4" fillId="0" borderId="0">
      <alignment vertical="center"/>
    </xf>
    <xf numFmtId="38" fontId="4" fillId="0" borderId="0" applyFont="0" applyFill="0" applyBorder="0" applyAlignment="0" applyProtection="0">
      <alignment vertical="center"/>
    </xf>
  </cellStyleXfs>
  <cellXfs count="398">
    <xf numFmtId="0" fontId="0" fillId="0" borderId="0" xfId="0">
      <alignment vertical="center"/>
    </xf>
    <xf numFmtId="0" fontId="5" fillId="0" borderId="0" xfId="0" applyFont="1" applyProtection="1">
      <alignment vertical="center"/>
      <protection hidden="1"/>
    </xf>
    <xf numFmtId="0" fontId="6" fillId="0" borderId="0" xfId="0" applyFont="1" applyProtection="1">
      <alignment vertical="center"/>
      <protection hidden="1"/>
    </xf>
    <xf numFmtId="0" fontId="6" fillId="0" borderId="0" xfId="0" applyFont="1" applyAlignment="1" applyProtection="1">
      <alignment vertical="center"/>
      <protection hidden="1"/>
    </xf>
    <xf numFmtId="0" fontId="7" fillId="0" borderId="0" xfId="0" applyFont="1" applyAlignment="1" applyProtection="1">
      <alignment horizontal="right" vertical="center"/>
      <protection hidden="1"/>
    </xf>
    <xf numFmtId="0" fontId="7" fillId="0" borderId="0" xfId="0" applyFont="1" applyProtection="1">
      <alignment vertical="center"/>
      <protection hidden="1"/>
    </xf>
    <xf numFmtId="0" fontId="6" fillId="0" borderId="0" xfId="0" applyFont="1" applyBorder="1" applyAlignment="1" applyProtection="1">
      <alignment vertical="center"/>
      <protection hidden="1"/>
    </xf>
    <xf numFmtId="0" fontId="8" fillId="0" borderId="10" xfId="0"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6" fillId="0" borderId="11" xfId="0" applyFont="1" applyBorder="1" applyProtection="1">
      <alignment vertical="center"/>
      <protection hidden="1"/>
    </xf>
    <xf numFmtId="0" fontId="9" fillId="0" borderId="11" xfId="0" applyFont="1" applyBorder="1" applyAlignment="1" applyProtection="1">
      <alignment horizontal="center" vertical="center"/>
      <protection hidden="1"/>
    </xf>
    <xf numFmtId="0" fontId="9" fillId="0" borderId="12" xfId="0" applyFont="1" applyBorder="1" applyAlignment="1" applyProtection="1">
      <alignment vertical="center"/>
      <protection hidden="1"/>
    </xf>
    <xf numFmtId="0" fontId="9" fillId="0" borderId="10" xfId="0" applyFont="1" applyBorder="1" applyProtection="1">
      <alignment vertical="center"/>
      <protection hidden="1"/>
    </xf>
    <xf numFmtId="0" fontId="9" fillId="0" borderId="11" xfId="0" applyFont="1" applyBorder="1" applyProtection="1">
      <alignment vertical="center"/>
      <protection hidden="1"/>
    </xf>
    <xf numFmtId="0" fontId="9" fillId="0" borderId="12" xfId="0" applyFont="1" applyBorder="1" applyProtection="1">
      <alignment vertical="center"/>
      <protection hidden="1"/>
    </xf>
    <xf numFmtId="0" fontId="9" fillId="0" borderId="3" xfId="0" applyFont="1" applyBorder="1" applyAlignment="1" applyProtection="1">
      <alignment vertical="center"/>
      <protection hidden="1"/>
    </xf>
    <xf numFmtId="0" fontId="9" fillId="0" borderId="4" xfId="0" applyFont="1" applyBorder="1" applyAlignment="1" applyProtection="1">
      <alignment vertical="center"/>
      <protection hidden="1"/>
    </xf>
    <xf numFmtId="0" fontId="9" fillId="0" borderId="5" xfId="0" applyFont="1" applyBorder="1" applyAlignment="1" applyProtection="1">
      <alignment vertical="center"/>
      <protection hidden="1"/>
    </xf>
    <xf numFmtId="0" fontId="9" fillId="0" borderId="8" xfId="0" applyFont="1" applyBorder="1" applyAlignment="1" applyProtection="1">
      <alignment vertical="center"/>
      <protection hidden="1"/>
    </xf>
    <xf numFmtId="0" fontId="9" fillId="0" borderId="2" xfId="0" applyFont="1" applyBorder="1" applyAlignment="1" applyProtection="1">
      <alignment vertical="center"/>
      <protection hidden="1"/>
    </xf>
    <xf numFmtId="0" fontId="9" fillId="0" borderId="9" xfId="0" applyFont="1" applyBorder="1" applyAlignment="1" applyProtection="1">
      <alignment vertical="center"/>
      <protection hidden="1"/>
    </xf>
    <xf numFmtId="0" fontId="12" fillId="0" borderId="0" xfId="0" applyFont="1" applyProtection="1">
      <alignment vertical="center"/>
      <protection hidden="1"/>
    </xf>
    <xf numFmtId="0" fontId="8" fillId="0" borderId="12" xfId="0" applyFont="1" applyBorder="1" applyAlignment="1" applyProtection="1">
      <alignment horizontal="center" vertical="center"/>
      <protection hidden="1"/>
    </xf>
    <xf numFmtId="0" fontId="6" fillId="0" borderId="0" xfId="0" applyFont="1" applyFill="1" applyProtection="1">
      <alignment vertical="center"/>
      <protection hidden="1"/>
    </xf>
    <xf numFmtId="0" fontId="8" fillId="0" borderId="0" xfId="0" applyFont="1" applyFill="1" applyProtection="1">
      <alignment vertical="center"/>
      <protection hidden="1"/>
    </xf>
    <xf numFmtId="38" fontId="14" fillId="0" borderId="0" xfId="0" applyNumberFormat="1" applyFont="1" applyFill="1" applyBorder="1" applyAlignment="1" applyProtection="1">
      <alignment vertical="center"/>
      <protection hidden="1"/>
    </xf>
    <xf numFmtId="0" fontId="8" fillId="0" borderId="10" xfId="0" applyFont="1" applyFill="1" applyBorder="1" applyAlignment="1" applyProtection="1">
      <alignment vertical="center"/>
      <protection hidden="1"/>
    </xf>
    <xf numFmtId="0" fontId="8" fillId="0" borderId="11" xfId="0" applyFont="1" applyFill="1" applyBorder="1" applyAlignment="1" applyProtection="1">
      <alignment vertical="center"/>
      <protection hidden="1"/>
    </xf>
    <xf numFmtId="0" fontId="8" fillId="0" borderId="12" xfId="0" applyFont="1" applyFill="1" applyBorder="1" applyAlignment="1" applyProtection="1">
      <alignment vertical="center"/>
      <protection hidden="1"/>
    </xf>
    <xf numFmtId="38" fontId="8" fillId="0" borderId="12" xfId="0" applyNumberFormat="1" applyFont="1" applyFill="1" applyBorder="1" applyAlignment="1" applyProtection="1">
      <alignment horizontal="center" vertical="center"/>
      <protection hidden="1"/>
    </xf>
    <xf numFmtId="0" fontId="8" fillId="0" borderId="0" xfId="0" applyFont="1" applyProtection="1">
      <alignment vertical="center"/>
      <protection hidden="1"/>
    </xf>
    <xf numFmtId="0" fontId="8" fillId="0" borderId="11" xfId="0" applyFont="1" applyBorder="1" applyAlignment="1" applyProtection="1">
      <alignment vertical="center"/>
      <protection hidden="1"/>
    </xf>
    <xf numFmtId="0" fontId="8" fillId="0" borderId="12" xfId="0" applyFont="1" applyBorder="1" applyAlignment="1" applyProtection="1">
      <alignment vertical="center"/>
      <protection hidden="1"/>
    </xf>
    <xf numFmtId="38" fontId="8" fillId="0" borderId="12" xfId="0" applyNumberFormat="1" applyFont="1" applyBorder="1" applyAlignment="1" applyProtection="1">
      <alignment horizontal="center" vertical="center"/>
      <protection hidden="1"/>
    </xf>
    <xf numFmtId="0" fontId="15" fillId="0" borderId="0" xfId="0" applyFont="1" applyProtection="1">
      <alignment vertical="center"/>
      <protection hidden="1"/>
    </xf>
    <xf numFmtId="0" fontId="8" fillId="0" borderId="6" xfId="0" applyFont="1" applyBorder="1" applyAlignment="1" applyProtection="1">
      <alignment horizontal="center" vertical="center"/>
      <protection hidden="1"/>
    </xf>
    <xf numFmtId="0" fontId="8" fillId="0" borderId="0" xfId="0" applyFont="1" applyAlignment="1" applyProtection="1">
      <alignment vertical="center"/>
      <protection hidden="1"/>
    </xf>
    <xf numFmtId="0" fontId="8" fillId="0" borderId="0" xfId="0" applyFont="1" applyBorder="1" applyAlignment="1" applyProtection="1">
      <alignment horizontal="right" vertical="center"/>
      <protection hidden="1"/>
    </xf>
    <xf numFmtId="3" fontId="8" fillId="0" borderId="0" xfId="0" applyNumberFormat="1" applyFont="1" applyBorder="1" applyAlignment="1" applyProtection="1">
      <alignment vertical="center" shrinkToFit="1"/>
      <protection hidden="1"/>
    </xf>
    <xf numFmtId="0" fontId="8" fillId="0" borderId="0" xfId="0" applyFont="1" applyBorder="1" applyAlignment="1" applyProtection="1">
      <alignment vertical="center" shrinkToFit="1"/>
      <protection hidden="1"/>
    </xf>
    <xf numFmtId="0" fontId="8" fillId="0" borderId="0" xfId="0" applyFont="1" applyBorder="1" applyAlignment="1" applyProtection="1">
      <alignment vertical="center"/>
      <protection hidden="1"/>
    </xf>
    <xf numFmtId="0" fontId="8" fillId="0" borderId="7" xfId="0" applyFont="1" applyBorder="1" applyAlignment="1" applyProtection="1">
      <alignment vertical="center"/>
      <protection hidden="1"/>
    </xf>
    <xf numFmtId="0" fontId="9" fillId="0" borderId="0" xfId="0" applyFont="1" applyAlignment="1" applyProtection="1">
      <alignment horizontal="center" vertical="center"/>
      <protection hidden="1"/>
    </xf>
    <xf numFmtId="0" fontId="8" fillId="0" borderId="6" xfId="0" applyFont="1" applyBorder="1" applyAlignment="1" applyProtection="1">
      <alignment vertical="center"/>
      <protection hidden="1"/>
    </xf>
    <xf numFmtId="49" fontId="8" fillId="0" borderId="6" xfId="0" applyNumberFormat="1" applyFont="1" applyBorder="1" applyAlignment="1" applyProtection="1">
      <alignment horizontal="center" vertical="center"/>
      <protection hidden="1"/>
    </xf>
    <xf numFmtId="49" fontId="8" fillId="0" borderId="0" xfId="0" applyNumberFormat="1" applyFont="1" applyBorder="1" applyAlignment="1" applyProtection="1">
      <alignment vertical="center"/>
      <protection hidden="1"/>
    </xf>
    <xf numFmtId="49" fontId="8" fillId="0" borderId="7" xfId="0" applyNumberFormat="1" applyFont="1" applyBorder="1" applyAlignment="1" applyProtection="1">
      <alignment vertical="center"/>
      <protection hidden="1"/>
    </xf>
    <xf numFmtId="49" fontId="8" fillId="0" borderId="6" xfId="0" applyNumberFormat="1" applyFont="1" applyBorder="1" applyAlignment="1" applyProtection="1">
      <alignment horizontal="right" vertical="center"/>
      <protection hidden="1"/>
    </xf>
    <xf numFmtId="0" fontId="6" fillId="0" borderId="7" xfId="0" applyFont="1" applyBorder="1" applyAlignment="1" applyProtection="1">
      <alignment vertical="center"/>
      <protection hidden="1"/>
    </xf>
    <xf numFmtId="0" fontId="6" fillId="0" borderId="23" xfId="0" applyFont="1" applyBorder="1" applyProtection="1">
      <alignment vertical="center"/>
      <protection hidden="1"/>
    </xf>
    <xf numFmtId="0" fontId="6" fillId="0" borderId="16" xfId="0" applyFont="1" applyBorder="1" applyProtection="1">
      <alignment vertical="center"/>
      <protection hidden="1"/>
    </xf>
    <xf numFmtId="0" fontId="6" fillId="0" borderId="16" xfId="0" applyFont="1" applyBorder="1" applyAlignment="1" applyProtection="1">
      <alignment vertical="center"/>
      <protection hidden="1"/>
    </xf>
    <xf numFmtId="0" fontId="6" fillId="0" borderId="17" xfId="0" applyFont="1" applyBorder="1" applyProtection="1">
      <alignment vertical="center"/>
      <protection hidden="1"/>
    </xf>
    <xf numFmtId="0" fontId="6" fillId="0" borderId="19" xfId="0" applyFont="1" applyBorder="1" applyProtection="1">
      <alignment vertical="center"/>
      <protection hidden="1"/>
    </xf>
    <xf numFmtId="0" fontId="6" fillId="0" borderId="19" xfId="0" applyFont="1" applyBorder="1" applyAlignment="1" applyProtection="1">
      <alignment vertical="center"/>
      <protection hidden="1"/>
    </xf>
    <xf numFmtId="0" fontId="6" fillId="0" borderId="20" xfId="0" applyFont="1" applyBorder="1" applyProtection="1">
      <alignment vertical="center"/>
      <protection hidden="1"/>
    </xf>
    <xf numFmtId="0" fontId="6" fillId="0" borderId="10" xfId="0" applyFont="1" applyBorder="1" applyAlignment="1" applyProtection="1">
      <alignment vertical="center"/>
      <protection hidden="1"/>
    </xf>
    <xf numFmtId="0" fontId="6" fillId="0" borderId="11" xfId="0" applyFont="1" applyBorder="1" applyAlignment="1" applyProtection="1">
      <alignment vertical="center"/>
      <protection hidden="1"/>
    </xf>
    <xf numFmtId="0" fontId="14" fillId="0" borderId="11" xfId="0" applyFont="1" applyBorder="1" applyAlignment="1" applyProtection="1">
      <alignment vertical="center"/>
      <protection hidden="1"/>
    </xf>
    <xf numFmtId="0" fontId="6" fillId="0" borderId="12" xfId="0" applyFont="1" applyBorder="1" applyAlignment="1" applyProtection="1">
      <alignment vertical="center"/>
      <protection hidden="1"/>
    </xf>
    <xf numFmtId="0" fontId="6" fillId="0" borderId="10" xfId="0" applyFont="1" applyBorder="1" applyProtection="1">
      <alignment vertical="center"/>
      <protection hidden="1"/>
    </xf>
    <xf numFmtId="0" fontId="6" fillId="0" borderId="2" xfId="0" applyFont="1" applyBorder="1" applyProtection="1">
      <alignment vertical="center"/>
      <protection hidden="1"/>
    </xf>
    <xf numFmtId="0" fontId="6" fillId="0" borderId="10" xfId="0" applyFont="1" applyBorder="1" applyAlignment="1" applyProtection="1">
      <alignment vertical="center" shrinkToFit="1"/>
      <protection hidden="1"/>
    </xf>
    <xf numFmtId="0" fontId="6" fillId="0" borderId="11" xfId="0" applyFont="1" applyBorder="1" applyAlignment="1" applyProtection="1">
      <alignment horizontal="center" vertical="center"/>
      <protection hidden="1"/>
    </xf>
    <xf numFmtId="0" fontId="6" fillId="0" borderId="12" xfId="0" applyFont="1" applyBorder="1" applyProtection="1">
      <alignment vertical="center"/>
      <protection hidden="1"/>
    </xf>
    <xf numFmtId="0" fontId="16" fillId="0" borderId="0" xfId="0" applyFont="1" applyProtection="1">
      <alignment vertical="center"/>
      <protection hidden="1"/>
    </xf>
    <xf numFmtId="0" fontId="5" fillId="0" borderId="0" xfId="0" applyFont="1" applyAlignment="1" applyProtection="1">
      <alignment horizontal="center" vertical="center"/>
      <protection hidden="1"/>
    </xf>
    <xf numFmtId="0" fontId="6" fillId="0" borderId="0" xfId="0" applyFont="1" applyAlignment="1" applyProtection="1">
      <alignment horizontal="right" vertical="center"/>
      <protection hidden="1"/>
    </xf>
    <xf numFmtId="0" fontId="11" fillId="0" borderId="0" xfId="1" applyFont="1" applyAlignment="1">
      <alignment vertical="center"/>
    </xf>
    <xf numFmtId="0" fontId="7" fillId="0" borderId="0" xfId="1" applyFont="1" applyAlignment="1">
      <alignment vertical="center"/>
    </xf>
    <xf numFmtId="0" fontId="6" fillId="0" borderId="0" xfId="1" applyFont="1">
      <alignment vertical="center"/>
    </xf>
    <xf numFmtId="0" fontId="9" fillId="0" borderId="0" xfId="1" applyFont="1" applyBorder="1" applyAlignment="1">
      <alignment horizontal="center" vertical="center"/>
    </xf>
    <xf numFmtId="0" fontId="9" fillId="0" borderId="0" xfId="1" applyFont="1" applyBorder="1" applyAlignment="1" applyProtection="1">
      <alignment horizontal="left" vertical="center"/>
      <protection locked="0"/>
    </xf>
    <xf numFmtId="0" fontId="6" fillId="0" borderId="0" xfId="1" applyFont="1" applyBorder="1">
      <alignment vertical="center"/>
    </xf>
    <xf numFmtId="0" fontId="8" fillId="0" borderId="10" xfId="0" applyFont="1" applyBorder="1" applyAlignment="1" applyProtection="1">
      <alignment vertical="center"/>
      <protection hidden="1"/>
    </xf>
    <xf numFmtId="0" fontId="8" fillId="0" borderId="3" xfId="0" applyFont="1" applyBorder="1" applyAlignment="1" applyProtection="1">
      <alignment vertical="center"/>
      <protection hidden="1"/>
    </xf>
    <xf numFmtId="0" fontId="8" fillId="0" borderId="4" xfId="0" applyFont="1" applyFill="1" applyBorder="1" applyAlignment="1" applyProtection="1">
      <alignment vertical="center"/>
      <protection hidden="1"/>
    </xf>
    <xf numFmtId="0" fontId="8" fillId="0" borderId="4" xfId="0" applyFont="1" applyBorder="1" applyAlignment="1" applyProtection="1">
      <alignment vertical="center"/>
      <protection hidden="1"/>
    </xf>
    <xf numFmtId="0" fontId="6" fillId="0" borderId="4" xfId="0" applyFont="1" applyFill="1" applyBorder="1" applyAlignment="1" applyProtection="1">
      <alignment vertical="center"/>
      <protection hidden="1"/>
    </xf>
    <xf numFmtId="0" fontId="6" fillId="0" borderId="5" xfId="0" applyFont="1" applyFill="1" applyBorder="1" applyAlignment="1" applyProtection="1">
      <alignment vertical="center"/>
      <protection hidden="1"/>
    </xf>
    <xf numFmtId="0" fontId="8" fillId="0" borderId="28" xfId="0" applyFont="1" applyFill="1" applyBorder="1" applyAlignment="1" applyProtection="1">
      <alignment vertical="center"/>
      <protection hidden="1"/>
    </xf>
    <xf numFmtId="0" fontId="8" fillId="0" borderId="29" xfId="0" applyFont="1" applyFill="1" applyBorder="1" applyAlignment="1" applyProtection="1">
      <alignment vertical="center"/>
      <protection hidden="1"/>
    </xf>
    <xf numFmtId="0" fontId="8" fillId="0" borderId="31" xfId="0" applyFont="1" applyFill="1" applyBorder="1" applyAlignment="1" applyProtection="1">
      <alignment vertical="center"/>
      <protection hidden="1"/>
    </xf>
    <xf numFmtId="0" fontId="16" fillId="0" borderId="25" xfId="0" applyFont="1" applyFill="1" applyBorder="1" applyAlignment="1" applyProtection="1">
      <alignment vertical="center"/>
      <protection hidden="1"/>
    </xf>
    <xf numFmtId="0" fontId="16" fillId="0" borderId="26" xfId="0" applyFont="1" applyFill="1" applyBorder="1" applyAlignment="1" applyProtection="1">
      <alignment vertical="center"/>
      <protection hidden="1"/>
    </xf>
    <xf numFmtId="0" fontId="16" fillId="0" borderId="27" xfId="0" applyFont="1" applyFill="1" applyBorder="1" applyAlignment="1" applyProtection="1">
      <alignment vertical="center"/>
      <protection hidden="1"/>
    </xf>
    <xf numFmtId="0" fontId="8" fillId="0" borderId="0" xfId="1" applyFont="1" applyBorder="1">
      <alignment vertical="center"/>
    </xf>
    <xf numFmtId="0" fontId="8" fillId="0" borderId="0" xfId="1" applyFont="1" applyFill="1" applyBorder="1">
      <alignment vertical="center"/>
    </xf>
    <xf numFmtId="0" fontId="6" fillId="0" borderId="0" xfId="1" applyFont="1" applyFill="1" applyBorder="1">
      <alignment vertical="center"/>
    </xf>
    <xf numFmtId="0" fontId="9" fillId="0" borderId="11" xfId="0" applyFont="1" applyFill="1" applyBorder="1" applyAlignment="1" applyProtection="1">
      <alignment horizontal="center" vertical="center"/>
      <protection hidden="1"/>
    </xf>
    <xf numFmtId="0" fontId="8" fillId="0" borderId="10" xfId="0" applyFont="1" applyFill="1" applyBorder="1" applyAlignment="1" applyProtection="1">
      <alignment horizontal="center" vertical="center"/>
      <protection hidden="1"/>
    </xf>
    <xf numFmtId="0" fontId="8" fillId="0" borderId="11" xfId="0" applyFont="1" applyFill="1" applyBorder="1" applyAlignment="1" applyProtection="1">
      <alignment horizontal="center" vertical="center"/>
      <protection hidden="1"/>
    </xf>
    <xf numFmtId="0" fontId="6" fillId="0" borderId="11" xfId="0" applyFont="1" applyFill="1" applyBorder="1" applyProtection="1">
      <alignment vertical="center"/>
      <protection hidden="1"/>
    </xf>
    <xf numFmtId="0" fontId="9" fillId="0" borderId="12" xfId="0" applyFont="1" applyFill="1" applyBorder="1" applyAlignment="1" applyProtection="1">
      <alignment vertical="center"/>
      <protection hidden="1"/>
    </xf>
    <xf numFmtId="38" fontId="8" fillId="0" borderId="11" xfId="0" applyNumberFormat="1" applyFont="1" applyBorder="1" applyAlignment="1" applyProtection="1">
      <alignment vertical="center"/>
      <protection hidden="1"/>
    </xf>
    <xf numFmtId="0" fontId="8" fillId="0" borderId="10" xfId="0" applyFont="1" applyBorder="1" applyAlignment="1" applyProtection="1">
      <alignment horizontal="center" vertical="center"/>
      <protection hidden="1"/>
    </xf>
    <xf numFmtId="0" fontId="8" fillId="0" borderId="11" xfId="0" applyFont="1" applyBorder="1" applyAlignment="1" applyProtection="1">
      <alignment vertical="center"/>
      <protection hidden="1"/>
    </xf>
    <xf numFmtId="0" fontId="8" fillId="0" borderId="11" xfId="0" applyFont="1" applyBorder="1" applyAlignment="1" applyProtection="1">
      <alignment horizontal="center" vertical="center"/>
      <protection hidden="1"/>
    </xf>
    <xf numFmtId="0" fontId="8" fillId="0" borderId="11" xfId="0" applyFont="1" applyBorder="1" applyAlignment="1" applyProtection="1">
      <alignment vertical="center"/>
      <protection hidden="1"/>
    </xf>
    <xf numFmtId="0" fontId="8" fillId="0" borderId="12" xfId="0" applyFont="1" applyBorder="1" applyAlignment="1" applyProtection="1">
      <alignment vertical="center"/>
      <protection hidden="1"/>
    </xf>
    <xf numFmtId="0" fontId="9" fillId="0" borderId="11" xfId="0" applyFont="1" applyFill="1" applyBorder="1" applyAlignment="1" applyProtection="1">
      <alignment vertical="center"/>
      <protection locked="0"/>
    </xf>
    <xf numFmtId="0" fontId="9" fillId="0" borderId="12" xfId="0" applyFont="1" applyFill="1" applyBorder="1" applyAlignment="1" applyProtection="1">
      <alignment vertical="center"/>
      <protection locked="0"/>
    </xf>
    <xf numFmtId="0" fontId="9" fillId="0" borderId="0" xfId="0" applyFont="1" applyProtection="1">
      <alignment vertical="center"/>
      <protection hidden="1"/>
    </xf>
    <xf numFmtId="0" fontId="8" fillId="0" borderId="0" xfId="0" applyFont="1" applyAlignment="1" applyProtection="1">
      <alignment horizontal="center" vertical="center"/>
      <protection hidden="1"/>
    </xf>
    <xf numFmtId="0" fontId="8" fillId="0" borderId="11" xfId="0" applyFont="1" applyBorder="1" applyProtection="1">
      <alignment vertical="center"/>
      <protection hidden="1"/>
    </xf>
    <xf numFmtId="0" fontId="8" fillId="0" borderId="10" xfId="0" applyFont="1" applyBorder="1" applyProtection="1">
      <alignment vertical="center"/>
      <protection hidden="1"/>
    </xf>
    <xf numFmtId="0" fontId="9" fillId="0" borderId="6" xfId="0" applyFont="1" applyFill="1" applyBorder="1" applyAlignment="1" applyProtection="1">
      <alignment vertical="center"/>
      <protection locked="0"/>
    </xf>
    <xf numFmtId="0" fontId="6" fillId="0" borderId="2" xfId="0" applyFont="1" applyBorder="1" applyAlignment="1" applyProtection="1">
      <alignment vertical="center"/>
      <protection hidden="1"/>
    </xf>
    <xf numFmtId="0" fontId="8"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0" fontId="6" fillId="0" borderId="0" xfId="0" applyFont="1" applyFill="1" applyAlignment="1" applyProtection="1">
      <alignment horizontal="center"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vertical="center"/>
      <protection hidden="1"/>
    </xf>
    <xf numFmtId="0" fontId="14" fillId="0" borderId="10"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6" xfId="0" applyFont="1" applyBorder="1" applyAlignment="1" applyProtection="1">
      <alignment vertical="center" wrapText="1"/>
      <protection hidden="1"/>
    </xf>
    <xf numFmtId="0" fontId="9" fillId="0" borderId="0" xfId="0" applyFont="1" applyBorder="1" applyAlignment="1" applyProtection="1">
      <alignment vertical="center" wrapText="1"/>
      <protection hidden="1"/>
    </xf>
    <xf numFmtId="0" fontId="9" fillId="0" borderId="7" xfId="0" applyFont="1" applyBorder="1" applyAlignment="1" applyProtection="1">
      <alignment vertical="center" wrapText="1"/>
      <protection hidden="1"/>
    </xf>
    <xf numFmtId="0" fontId="8" fillId="0" borderId="4" xfId="0" applyFont="1" applyFill="1" applyBorder="1" applyAlignment="1" applyProtection="1">
      <alignment vertical="center" wrapText="1"/>
      <protection locked="0"/>
    </xf>
    <xf numFmtId="0" fontId="8" fillId="0" borderId="5" xfId="0" applyFont="1" applyFill="1" applyBorder="1" applyAlignment="1" applyProtection="1">
      <alignment vertical="center" wrapText="1"/>
      <protection locked="0"/>
    </xf>
    <xf numFmtId="0" fontId="11" fillId="0" borderId="0" xfId="0" applyFont="1" applyAlignment="1" applyProtection="1">
      <alignment horizontal="right" vertical="center"/>
      <protection hidden="1"/>
    </xf>
    <xf numFmtId="0" fontId="11" fillId="0" borderId="0" xfId="0" applyFont="1" applyProtection="1">
      <alignment vertical="center"/>
      <protection hidden="1"/>
    </xf>
    <xf numFmtId="0" fontId="10" fillId="0" borderId="0" xfId="0" applyFont="1" applyProtection="1">
      <alignment vertical="center"/>
      <protection hidden="1"/>
    </xf>
    <xf numFmtId="0" fontId="10" fillId="0" borderId="0" xfId="0" applyFont="1" applyFill="1" applyProtection="1">
      <alignment vertical="center"/>
      <protection hidden="1"/>
    </xf>
    <xf numFmtId="0" fontId="9" fillId="0" borderId="11" xfId="0" applyFont="1" applyFill="1" applyBorder="1" applyAlignment="1" applyProtection="1">
      <alignment vertical="center"/>
      <protection hidden="1"/>
    </xf>
    <xf numFmtId="0" fontId="6" fillId="0" borderId="4" xfId="0" applyFont="1" applyFill="1" applyBorder="1" applyAlignment="1" applyProtection="1">
      <alignment vertical="center" wrapText="1"/>
      <protection hidden="1"/>
    </xf>
    <xf numFmtId="0" fontId="6" fillId="0" borderId="5" xfId="0" applyFont="1" applyFill="1" applyBorder="1" applyAlignment="1" applyProtection="1">
      <alignment vertical="center" wrapText="1"/>
      <protection hidden="1"/>
    </xf>
    <xf numFmtId="0" fontId="6" fillId="0" borderId="2" xfId="0" applyFont="1" applyFill="1" applyBorder="1" applyAlignment="1" applyProtection="1">
      <alignment vertical="center" wrapText="1"/>
      <protection hidden="1"/>
    </xf>
    <xf numFmtId="0" fontId="6" fillId="0" borderId="9" xfId="0" applyFont="1" applyFill="1" applyBorder="1" applyAlignment="1" applyProtection="1">
      <alignment vertical="center" wrapText="1"/>
      <protection hidden="1"/>
    </xf>
    <xf numFmtId="0" fontId="8" fillId="0" borderId="1" xfId="0" applyFont="1" applyBorder="1" applyAlignment="1" applyProtection="1">
      <alignment vertical="center"/>
      <protection hidden="1"/>
    </xf>
    <xf numFmtId="38" fontId="8" fillId="0" borderId="10" xfId="0" applyNumberFormat="1" applyFont="1" applyBorder="1" applyAlignment="1" applyProtection="1">
      <alignment vertical="center"/>
      <protection hidden="1"/>
    </xf>
    <xf numFmtId="38" fontId="8" fillId="0" borderId="11" xfId="0" applyNumberFormat="1" applyFont="1" applyBorder="1" applyAlignment="1" applyProtection="1">
      <alignment vertical="center"/>
      <protection hidden="1"/>
    </xf>
    <xf numFmtId="0" fontId="8" fillId="0" borderId="1" xfId="0" applyFont="1" applyBorder="1" applyAlignment="1" applyProtection="1">
      <alignment horizontal="center" vertical="center"/>
      <protection hidden="1"/>
    </xf>
    <xf numFmtId="0" fontId="8" fillId="0" borderId="10" xfId="0" applyFont="1" applyBorder="1" applyAlignment="1" applyProtection="1">
      <alignment horizontal="center" vertical="center"/>
      <protection hidden="1"/>
    </xf>
    <xf numFmtId="0" fontId="8" fillId="0" borderId="15" xfId="0" applyFont="1" applyBorder="1" applyAlignment="1" applyProtection="1">
      <alignment horizontal="right" vertical="center"/>
      <protection hidden="1"/>
    </xf>
    <xf numFmtId="0" fontId="8" fillId="0" borderId="16" xfId="0" applyFont="1" applyBorder="1" applyAlignment="1" applyProtection="1">
      <alignment horizontal="right" vertical="center"/>
      <protection hidden="1"/>
    </xf>
    <xf numFmtId="0" fontId="8" fillId="0" borderId="18" xfId="0" applyFont="1" applyBorder="1" applyAlignment="1" applyProtection="1">
      <alignment horizontal="right" vertical="center"/>
      <protection hidden="1"/>
    </xf>
    <xf numFmtId="0" fontId="8" fillId="0" borderId="19" xfId="0" applyFont="1" applyBorder="1" applyAlignment="1" applyProtection="1">
      <alignment horizontal="right" vertical="center"/>
      <protection hidden="1"/>
    </xf>
    <xf numFmtId="0" fontId="6" fillId="2" borderId="16"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0" borderId="16"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6" xfId="0" applyFont="1" applyFill="1" applyBorder="1" applyAlignment="1" applyProtection="1">
      <alignment horizontal="center" vertical="center"/>
      <protection hidden="1"/>
    </xf>
    <xf numFmtId="0" fontId="6" fillId="0" borderId="19" xfId="0" applyFont="1" applyFill="1" applyBorder="1" applyAlignment="1" applyProtection="1">
      <alignment horizontal="center" vertical="center"/>
      <protection hidden="1"/>
    </xf>
    <xf numFmtId="38" fontId="8" fillId="0" borderId="10" xfId="0" applyNumberFormat="1" applyFont="1" applyBorder="1" applyAlignment="1" applyProtection="1">
      <alignment horizontal="right" vertical="center"/>
      <protection hidden="1"/>
    </xf>
    <xf numFmtId="38" fontId="8" fillId="0" borderId="11" xfId="0" applyNumberFormat="1" applyFont="1" applyBorder="1" applyAlignment="1" applyProtection="1">
      <alignment horizontal="right" vertical="center"/>
      <protection hidden="1"/>
    </xf>
    <xf numFmtId="0" fontId="8" fillId="0" borderId="10" xfId="0" applyFont="1" applyBorder="1" applyAlignment="1" applyProtection="1">
      <alignment vertical="center"/>
      <protection hidden="1"/>
    </xf>
    <xf numFmtId="0" fontId="8" fillId="0" borderId="11" xfId="0" applyFont="1" applyBorder="1" applyAlignment="1" applyProtection="1">
      <alignment vertical="center"/>
      <protection hidden="1"/>
    </xf>
    <xf numFmtId="0" fontId="8" fillId="0" borderId="12" xfId="0" applyFont="1" applyBorder="1" applyAlignment="1" applyProtection="1">
      <alignment vertical="center"/>
      <protection hidden="1"/>
    </xf>
    <xf numFmtId="0" fontId="8" fillId="0" borderId="1" xfId="0" applyFont="1" applyFill="1" applyBorder="1" applyAlignment="1" applyProtection="1">
      <alignment vertical="center"/>
      <protection hidden="1"/>
    </xf>
    <xf numFmtId="0" fontId="8" fillId="0" borderId="3" xfId="0" applyFont="1" applyBorder="1" applyAlignment="1" applyProtection="1">
      <alignment vertical="center"/>
      <protection hidden="1"/>
    </xf>
    <xf numFmtId="0" fontId="8" fillId="0" borderId="4" xfId="0" applyFont="1" applyBorder="1" applyAlignment="1" applyProtection="1">
      <alignment vertical="center"/>
      <protection hidden="1"/>
    </xf>
    <xf numFmtId="0" fontId="8" fillId="0" borderId="5" xfId="0" applyFont="1" applyBorder="1" applyAlignment="1" applyProtection="1">
      <alignment vertical="center"/>
      <protection hidden="1"/>
    </xf>
    <xf numFmtId="0" fontId="8" fillId="0" borderId="6" xfId="0" applyFont="1" applyBorder="1" applyAlignment="1" applyProtection="1">
      <alignment vertical="center"/>
      <protection hidden="1"/>
    </xf>
    <xf numFmtId="0" fontId="8" fillId="0" borderId="0" xfId="0" applyFont="1" applyBorder="1" applyAlignment="1" applyProtection="1">
      <alignment vertical="center"/>
      <protection hidden="1"/>
    </xf>
    <xf numFmtId="0" fontId="8" fillId="0" borderId="7" xfId="0" applyFont="1" applyBorder="1" applyAlignment="1" applyProtection="1">
      <alignment vertical="center"/>
      <protection hidden="1"/>
    </xf>
    <xf numFmtId="0" fontId="8" fillId="0" borderId="8" xfId="0" applyFont="1" applyBorder="1" applyAlignment="1" applyProtection="1">
      <alignment vertical="center"/>
      <protection hidden="1"/>
    </xf>
    <xf numFmtId="0" fontId="8" fillId="0" borderId="2" xfId="0" applyFont="1" applyBorder="1" applyAlignment="1" applyProtection="1">
      <alignment vertical="center"/>
      <protection hidden="1"/>
    </xf>
    <xf numFmtId="0" fontId="8" fillId="0" borderId="9" xfId="0" applyFont="1" applyBorder="1" applyAlignment="1" applyProtection="1">
      <alignment vertical="center"/>
      <protection hidden="1"/>
    </xf>
    <xf numFmtId="0" fontId="6" fillId="0" borderId="3" xfId="0" applyFont="1" applyBorder="1" applyAlignment="1" applyProtection="1">
      <alignment vertical="center"/>
      <protection hidden="1"/>
    </xf>
    <xf numFmtId="0" fontId="6" fillId="0" borderId="4" xfId="0" applyFont="1" applyBorder="1" applyAlignment="1" applyProtection="1">
      <alignment vertical="center"/>
      <protection hidden="1"/>
    </xf>
    <xf numFmtId="0" fontId="6" fillId="0" borderId="5" xfId="0" applyFont="1" applyBorder="1" applyAlignment="1" applyProtection="1">
      <alignment vertical="center"/>
      <protection hidden="1"/>
    </xf>
    <xf numFmtId="38" fontId="8" fillId="0" borderId="3" xfId="0" applyNumberFormat="1" applyFont="1" applyBorder="1" applyAlignment="1" applyProtection="1">
      <alignment vertical="center"/>
      <protection hidden="1"/>
    </xf>
    <xf numFmtId="38" fontId="8" fillId="0" borderId="4" xfId="0" applyNumberFormat="1" applyFont="1" applyBorder="1" applyAlignment="1" applyProtection="1">
      <alignment vertical="center"/>
      <protection hidden="1"/>
    </xf>
    <xf numFmtId="38" fontId="8" fillId="0" borderId="6" xfId="0" applyNumberFormat="1" applyFont="1" applyBorder="1" applyAlignment="1" applyProtection="1">
      <alignment vertical="center"/>
      <protection hidden="1"/>
    </xf>
    <xf numFmtId="38" fontId="8" fillId="0" borderId="0" xfId="0" applyNumberFormat="1" applyFont="1" applyBorder="1" applyAlignment="1" applyProtection="1">
      <alignment vertical="center"/>
      <protection hidden="1"/>
    </xf>
    <xf numFmtId="38" fontId="8" fillId="0" borderId="8" xfId="0" applyNumberFormat="1" applyFont="1" applyBorder="1" applyAlignment="1" applyProtection="1">
      <alignment vertical="center"/>
      <protection hidden="1"/>
    </xf>
    <xf numFmtId="38" fontId="8" fillId="0" borderId="2" xfId="0" applyNumberFormat="1" applyFont="1" applyBorder="1" applyAlignment="1" applyProtection="1">
      <alignment vertical="center"/>
      <protection hidden="1"/>
    </xf>
    <xf numFmtId="3" fontId="8" fillId="0" borderId="0" xfId="0" applyNumberFormat="1" applyFont="1" applyAlignment="1" applyProtection="1">
      <alignment horizontal="center" vertical="center" shrinkToFit="1"/>
      <protection hidden="1"/>
    </xf>
    <xf numFmtId="0" fontId="8" fillId="0" borderId="0" xfId="0" applyFont="1" applyAlignment="1" applyProtection="1">
      <alignment horizontal="center" vertical="center" shrinkToFit="1"/>
      <protection hidden="1"/>
    </xf>
    <xf numFmtId="3" fontId="8" fillId="0" borderId="0" xfId="0" applyNumberFormat="1" applyFont="1" applyBorder="1" applyAlignment="1" applyProtection="1">
      <alignment horizontal="center" vertical="center" shrinkToFit="1"/>
      <protection hidden="1"/>
    </xf>
    <xf numFmtId="0" fontId="6" fillId="0" borderId="8" xfId="0" applyFont="1" applyBorder="1" applyAlignment="1" applyProtection="1">
      <alignment vertical="center"/>
      <protection hidden="1"/>
    </xf>
    <xf numFmtId="0" fontId="6" fillId="0" borderId="2" xfId="0" applyFont="1" applyBorder="1" applyAlignment="1" applyProtection="1">
      <alignment vertical="center"/>
      <protection hidden="1"/>
    </xf>
    <xf numFmtId="0" fontId="6" fillId="0" borderId="9" xfId="0" applyFont="1" applyBorder="1" applyAlignment="1" applyProtection="1">
      <alignment vertical="center"/>
      <protection hidden="1"/>
    </xf>
    <xf numFmtId="0" fontId="8" fillId="0" borderId="0" xfId="0" applyFont="1" applyAlignment="1" applyProtection="1">
      <alignment horizontal="distributed" vertical="center" justifyLastLine="1"/>
      <protection hidden="1"/>
    </xf>
    <xf numFmtId="0" fontId="8" fillId="2" borderId="13"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0" borderId="0" xfId="0" applyFont="1" applyBorder="1" applyAlignment="1" applyProtection="1">
      <alignment horizontal="distributed" vertical="center" justifyLastLine="1"/>
      <protection hidden="1"/>
    </xf>
    <xf numFmtId="0" fontId="13" fillId="0" borderId="10"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9" fillId="0" borderId="3" xfId="0" applyFont="1" applyBorder="1" applyAlignment="1" applyProtection="1">
      <alignment vertical="center" wrapText="1"/>
      <protection hidden="1"/>
    </xf>
    <xf numFmtId="0" fontId="19" fillId="0" borderId="4" xfId="0" applyFont="1" applyBorder="1" applyAlignment="1" applyProtection="1">
      <alignment vertical="center" wrapText="1"/>
      <protection hidden="1"/>
    </xf>
    <xf numFmtId="0" fontId="19" fillId="0" borderId="5" xfId="0" applyFont="1" applyBorder="1" applyAlignment="1" applyProtection="1">
      <alignment vertical="center" wrapText="1"/>
      <protection hidden="1"/>
    </xf>
    <xf numFmtId="0" fontId="19" fillId="0" borderId="6" xfId="0" applyFont="1" applyBorder="1" applyAlignment="1" applyProtection="1">
      <alignment vertical="center" wrapText="1"/>
      <protection hidden="1"/>
    </xf>
    <xf numFmtId="0" fontId="19" fillId="0" borderId="0" xfId="0" applyFont="1" applyBorder="1" applyAlignment="1" applyProtection="1">
      <alignment vertical="center" wrapText="1"/>
      <protection hidden="1"/>
    </xf>
    <xf numFmtId="0" fontId="19" fillId="0" borderId="7" xfId="0" applyFont="1" applyBorder="1" applyAlignment="1" applyProtection="1">
      <alignment vertical="center" wrapText="1"/>
      <protection hidden="1"/>
    </xf>
    <xf numFmtId="0" fontId="8" fillId="0" borderId="5" xfId="0" applyFont="1" applyBorder="1" applyAlignment="1" applyProtection="1">
      <alignment horizontal="center" vertical="center"/>
      <protection hidden="1"/>
    </xf>
    <xf numFmtId="0" fontId="8" fillId="0" borderId="7" xfId="0" applyFont="1" applyBorder="1" applyAlignment="1" applyProtection="1">
      <alignment horizontal="center" vertical="center"/>
      <protection hidden="1"/>
    </xf>
    <xf numFmtId="0" fontId="8" fillId="0" borderId="3" xfId="0" applyFont="1" applyBorder="1" applyAlignment="1" applyProtection="1">
      <alignment horizontal="left" vertical="center"/>
      <protection hidden="1"/>
    </xf>
    <xf numFmtId="0" fontId="8" fillId="0" borderId="4" xfId="0" applyFont="1" applyBorder="1" applyAlignment="1" applyProtection="1">
      <alignment horizontal="left" vertical="center"/>
      <protection hidden="1"/>
    </xf>
    <xf numFmtId="0" fontId="8" fillId="0" borderId="5" xfId="0" applyFont="1" applyBorder="1" applyAlignment="1" applyProtection="1">
      <alignment horizontal="left" vertical="center"/>
      <protection hidden="1"/>
    </xf>
    <xf numFmtId="0" fontId="8" fillId="0" borderId="6" xfId="0" applyFont="1" applyBorder="1" applyAlignment="1" applyProtection="1">
      <alignment horizontal="left" vertical="center"/>
      <protection hidden="1"/>
    </xf>
    <xf numFmtId="0" fontId="8" fillId="0" borderId="0" xfId="0" applyFont="1" applyBorder="1" applyAlignment="1" applyProtection="1">
      <alignment horizontal="left" vertical="center"/>
      <protection hidden="1"/>
    </xf>
    <xf numFmtId="0" fontId="8" fillId="0" borderId="7" xfId="0" applyFont="1" applyBorder="1" applyAlignment="1" applyProtection="1">
      <alignment horizontal="left" vertical="center"/>
      <protection hidden="1"/>
    </xf>
    <xf numFmtId="0" fontId="8" fillId="0" borderId="3" xfId="0" applyFont="1" applyFill="1" applyBorder="1" applyAlignment="1" applyProtection="1">
      <alignment horizontal="left" vertical="center"/>
      <protection hidden="1"/>
    </xf>
    <xf numFmtId="0" fontId="8" fillId="0" borderId="4" xfId="0" applyFont="1" applyFill="1" applyBorder="1" applyAlignment="1" applyProtection="1">
      <alignment horizontal="left" vertical="center"/>
      <protection hidden="1"/>
    </xf>
    <xf numFmtId="0" fontId="8" fillId="0" borderId="5" xfId="0" applyFont="1" applyFill="1" applyBorder="1" applyAlignment="1" applyProtection="1">
      <alignment horizontal="left" vertical="center"/>
      <protection hidden="1"/>
    </xf>
    <xf numFmtId="0" fontId="8" fillId="0" borderId="6" xfId="0"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protection hidden="1"/>
    </xf>
    <xf numFmtId="0" fontId="8" fillId="0" borderId="7" xfId="0" applyFont="1" applyFill="1" applyBorder="1" applyAlignment="1" applyProtection="1">
      <alignment horizontal="left" vertical="center"/>
      <protection hidden="1"/>
    </xf>
    <xf numFmtId="0" fontId="8" fillId="0" borderId="1" xfId="0" applyFont="1" applyBorder="1" applyAlignment="1" applyProtection="1">
      <alignment horizontal="center" vertical="center" wrapText="1"/>
      <protection hidden="1"/>
    </xf>
    <xf numFmtId="0" fontId="8" fillId="0" borderId="10" xfId="0" applyFont="1" applyBorder="1" applyAlignment="1" applyProtection="1">
      <alignment horizontal="distributed" vertical="center"/>
      <protection hidden="1"/>
    </xf>
    <xf numFmtId="0" fontId="8" fillId="0" borderId="11" xfId="0" applyFont="1" applyBorder="1" applyAlignment="1" applyProtection="1">
      <alignment horizontal="distributed" vertical="center"/>
      <protection hidden="1"/>
    </xf>
    <xf numFmtId="3" fontId="8" fillId="0" borderId="11" xfId="0" applyNumberFormat="1" applyFont="1" applyBorder="1" applyAlignment="1" applyProtection="1">
      <alignment horizontal="center" vertical="center" shrinkToFit="1"/>
      <protection hidden="1"/>
    </xf>
    <xf numFmtId="38" fontId="8" fillId="0" borderId="1" xfId="0" applyNumberFormat="1" applyFont="1" applyBorder="1" applyAlignment="1" applyProtection="1">
      <alignment vertical="center"/>
      <protection hidden="1"/>
    </xf>
    <xf numFmtId="0" fontId="8" fillId="0" borderId="10" xfId="0" applyFont="1" applyBorder="1" applyAlignment="1" applyProtection="1">
      <alignment horizontal="distributed" vertical="center" wrapText="1"/>
      <protection hidden="1"/>
    </xf>
    <xf numFmtId="0" fontId="8" fillId="0" borderId="11" xfId="0" applyFont="1" applyBorder="1" applyAlignment="1" applyProtection="1">
      <alignment horizontal="distributed" vertical="center" wrapText="1"/>
      <protection hidden="1"/>
    </xf>
    <xf numFmtId="3" fontId="8" fillId="0" borderId="11" xfId="0" applyNumberFormat="1" applyFont="1" applyBorder="1" applyAlignment="1" applyProtection="1">
      <alignment horizontal="distributed" vertical="center" justifyLastLine="1"/>
      <protection hidden="1"/>
    </xf>
    <xf numFmtId="0" fontId="8" fillId="0" borderId="11" xfId="0" applyFont="1" applyBorder="1" applyAlignment="1" applyProtection="1">
      <alignment horizontal="distributed" vertical="center" justifyLastLine="1"/>
      <protection hidden="1"/>
    </xf>
    <xf numFmtId="0" fontId="8" fillId="0" borderId="1" xfId="0" applyFont="1" applyFill="1" applyBorder="1" applyAlignment="1" applyProtection="1">
      <alignment horizontal="center" vertical="center"/>
      <protection hidden="1"/>
    </xf>
    <xf numFmtId="0" fontId="6" fillId="0" borderId="10"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wrapText="1"/>
      <protection hidden="1"/>
    </xf>
    <xf numFmtId="0" fontId="8" fillId="0" borderId="11" xfId="0" applyFont="1" applyFill="1" applyBorder="1" applyAlignment="1" applyProtection="1">
      <alignment horizontal="center" vertical="center"/>
      <protection hidden="1"/>
    </xf>
    <xf numFmtId="0" fontId="8" fillId="3" borderId="1" xfId="0" applyFont="1" applyFill="1" applyBorder="1" applyAlignment="1" applyProtection="1">
      <alignment horizontal="center" vertical="center"/>
      <protection hidden="1"/>
    </xf>
    <xf numFmtId="0" fontId="8" fillId="2" borderId="3" xfId="0" applyFont="1" applyFill="1" applyBorder="1" applyAlignment="1" applyProtection="1">
      <alignment vertical="center" wrapText="1"/>
      <protection locked="0"/>
    </xf>
    <xf numFmtId="0" fontId="8" fillId="2" borderId="4" xfId="0" applyFont="1" applyFill="1" applyBorder="1" applyAlignment="1" applyProtection="1">
      <alignment vertical="center" wrapText="1"/>
      <protection locked="0"/>
    </xf>
    <xf numFmtId="0" fontId="8" fillId="2" borderId="5" xfId="0" applyFont="1" applyFill="1" applyBorder="1" applyAlignment="1" applyProtection="1">
      <alignment vertical="center" wrapText="1"/>
      <protection locked="0"/>
    </xf>
    <xf numFmtId="0" fontId="8" fillId="2" borderId="6" xfId="0" applyFont="1" applyFill="1" applyBorder="1" applyAlignment="1" applyProtection="1">
      <alignment vertical="center" wrapText="1"/>
      <protection locked="0"/>
    </xf>
    <xf numFmtId="0" fontId="8" fillId="2" borderId="0" xfId="0" applyFont="1" applyFill="1" applyBorder="1" applyAlignment="1" applyProtection="1">
      <alignment vertical="center" wrapText="1"/>
      <protection locked="0"/>
    </xf>
    <xf numFmtId="0" fontId="8" fillId="2" borderId="7" xfId="0" applyFont="1" applyFill="1" applyBorder="1" applyAlignment="1" applyProtection="1">
      <alignment vertical="center" wrapText="1"/>
      <protection locked="0"/>
    </xf>
    <xf numFmtId="0" fontId="8" fillId="2" borderId="8" xfId="0" applyFont="1" applyFill="1" applyBorder="1" applyAlignment="1" applyProtection="1">
      <alignment vertical="center" wrapText="1"/>
      <protection locked="0"/>
    </xf>
    <xf numFmtId="0" fontId="8" fillId="2" borderId="2" xfId="0" applyFont="1" applyFill="1" applyBorder="1" applyAlignment="1" applyProtection="1">
      <alignment vertical="center" wrapText="1"/>
      <protection locked="0"/>
    </xf>
    <xf numFmtId="0" fontId="8" fillId="2" borderId="9" xfId="0" applyFont="1" applyFill="1" applyBorder="1" applyAlignment="1" applyProtection="1">
      <alignment vertical="center" wrapText="1"/>
      <protection locked="0"/>
    </xf>
    <xf numFmtId="0" fontId="5" fillId="0" borderId="3"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8" fillId="2" borderId="11" xfId="0" applyFont="1" applyFill="1" applyBorder="1" applyAlignment="1" applyProtection="1">
      <alignment horizontal="center" vertical="center"/>
      <protection locked="0"/>
    </xf>
    <xf numFmtId="0" fontId="8" fillId="0" borderId="11" xfId="0" applyFont="1" applyBorder="1" applyAlignment="1" applyProtection="1">
      <alignment horizontal="center" vertical="center"/>
      <protection hidden="1"/>
    </xf>
    <xf numFmtId="0" fontId="9" fillId="0" borderId="3" xfId="0" applyFont="1" applyBorder="1" applyAlignment="1" applyProtection="1">
      <alignment vertical="center" wrapText="1"/>
      <protection hidden="1"/>
    </xf>
    <xf numFmtId="0" fontId="9" fillId="0" borderId="4" xfId="0" applyFont="1" applyBorder="1" applyAlignment="1" applyProtection="1">
      <alignment vertical="center" wrapText="1"/>
      <protection hidden="1"/>
    </xf>
    <xf numFmtId="0" fontId="9" fillId="0" borderId="5" xfId="0" applyFont="1" applyBorder="1" applyAlignment="1" applyProtection="1">
      <alignment vertical="center" wrapText="1"/>
      <protection hidden="1"/>
    </xf>
    <xf numFmtId="0" fontId="11" fillId="2" borderId="1" xfId="0" applyFont="1" applyFill="1" applyBorder="1" applyAlignment="1" applyProtection="1">
      <alignment horizontal="center" vertical="center"/>
      <protection locked="0"/>
    </xf>
    <xf numFmtId="0" fontId="9" fillId="0" borderId="8" xfId="0" applyFont="1" applyBorder="1" applyAlignment="1" applyProtection="1">
      <alignment vertical="center" wrapText="1"/>
      <protection hidden="1"/>
    </xf>
    <xf numFmtId="0" fontId="9" fillId="0" borderId="2" xfId="0" applyFont="1" applyBorder="1" applyAlignment="1" applyProtection="1">
      <alignment vertical="center" wrapText="1"/>
      <protection hidden="1"/>
    </xf>
    <xf numFmtId="0" fontId="9" fillId="0" borderId="9" xfId="0" applyFont="1" applyBorder="1" applyAlignment="1" applyProtection="1">
      <alignment vertical="center" wrapText="1"/>
      <protection hidden="1"/>
    </xf>
    <xf numFmtId="0" fontId="14" fillId="0" borderId="1"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locked="0"/>
    </xf>
    <xf numFmtId="0" fontId="11" fillId="0" borderId="2" xfId="0" applyFont="1" applyBorder="1" applyAlignment="1" applyProtection="1">
      <alignment horizontal="center" vertical="center"/>
      <protection hidden="1"/>
    </xf>
    <xf numFmtId="0" fontId="8" fillId="2" borderId="0" xfId="0" applyFont="1" applyFill="1" applyAlignment="1" applyProtection="1">
      <alignment horizontal="left" vertical="center" shrinkToFit="1"/>
      <protection locked="0"/>
    </xf>
    <xf numFmtId="0" fontId="14" fillId="2" borderId="10" xfId="0" applyFont="1" applyFill="1" applyBorder="1" applyAlignment="1" applyProtection="1">
      <alignment horizontal="center" vertical="center" shrinkToFit="1"/>
      <protection locked="0"/>
    </xf>
    <xf numFmtId="0" fontId="14" fillId="2" borderId="11"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left" vertical="center" shrinkToFit="1"/>
      <protection locked="0"/>
    </xf>
    <xf numFmtId="0" fontId="14" fillId="2" borderId="10"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protection locked="0"/>
    </xf>
    <xf numFmtId="38" fontId="8" fillId="0" borderId="1" xfId="0" applyNumberFormat="1" applyFont="1" applyFill="1" applyBorder="1" applyAlignment="1" applyProtection="1">
      <alignment horizontal="right" vertical="center"/>
      <protection hidden="1"/>
    </xf>
    <xf numFmtId="38" fontId="8" fillId="0" borderId="10" xfId="0" applyNumberFormat="1" applyFont="1" applyFill="1" applyBorder="1" applyAlignment="1" applyProtection="1">
      <alignment horizontal="right" vertical="center"/>
      <protection hidden="1"/>
    </xf>
    <xf numFmtId="0" fontId="8" fillId="2" borderId="1" xfId="0" applyFont="1" applyFill="1" applyBorder="1" applyAlignment="1" applyProtection="1">
      <alignment horizontal="center" vertical="center"/>
      <protection locked="0" hidden="1"/>
    </xf>
    <xf numFmtId="0" fontId="8" fillId="0" borderId="0" xfId="0" applyFont="1" applyAlignment="1" applyProtection="1">
      <alignment horizontal="right" vertical="center"/>
      <protection hidden="1"/>
    </xf>
    <xf numFmtId="0" fontId="8" fillId="0" borderId="0" xfId="0" applyFont="1" applyAlignment="1" applyProtection="1">
      <alignment vertical="center"/>
      <protection hidden="1"/>
    </xf>
    <xf numFmtId="0" fontId="8" fillId="0" borderId="3" xfId="0" applyFont="1" applyBorder="1" applyAlignment="1" applyProtection="1">
      <alignment horizontal="right" vertical="center"/>
      <protection hidden="1"/>
    </xf>
    <xf numFmtId="0" fontId="8" fillId="0" borderId="4" xfId="0" applyFont="1" applyBorder="1" applyAlignment="1" applyProtection="1">
      <alignment horizontal="right" vertical="center"/>
      <protection hidden="1"/>
    </xf>
    <xf numFmtId="3" fontId="8" fillId="0" borderId="0" xfId="0" applyNumberFormat="1" applyFont="1" applyAlignment="1" applyProtection="1">
      <alignment vertical="center"/>
      <protection hidden="1"/>
    </xf>
    <xf numFmtId="0" fontId="8" fillId="0" borderId="9" xfId="0" applyFont="1" applyBorder="1" applyAlignment="1" applyProtection="1">
      <alignment horizontal="center" vertical="center"/>
      <protection hidden="1"/>
    </xf>
    <xf numFmtId="0" fontId="6" fillId="0" borderId="0" xfId="0" applyFont="1" applyAlignment="1" applyProtection="1">
      <alignment horizontal="distributed" vertical="center" justifyLastLine="1" shrinkToFit="1"/>
      <protection hidden="1"/>
    </xf>
    <xf numFmtId="0" fontId="6" fillId="0" borderId="0" xfId="0" applyFont="1" applyAlignment="1" applyProtection="1">
      <alignment horizontal="distributed" vertical="center" justifyLastLine="1"/>
      <protection hidden="1"/>
    </xf>
    <xf numFmtId="0" fontId="8" fillId="0" borderId="22" xfId="0" applyFont="1" applyBorder="1" applyAlignment="1" applyProtection="1">
      <alignment horizontal="center" vertical="center"/>
      <protection hidden="1"/>
    </xf>
    <xf numFmtId="0" fontId="14" fillId="0" borderId="10" xfId="0" applyFont="1" applyFill="1" applyBorder="1" applyAlignment="1" applyProtection="1">
      <alignment horizontal="center" vertical="center" wrapText="1"/>
      <protection hidden="1"/>
    </xf>
    <xf numFmtId="0" fontId="14" fillId="0" borderId="11" xfId="0" applyFont="1" applyFill="1" applyBorder="1" applyAlignment="1" applyProtection="1">
      <alignment horizontal="center" vertical="center" wrapText="1"/>
      <protection hidden="1"/>
    </xf>
    <xf numFmtId="0" fontId="14" fillId="0" borderId="12" xfId="0" applyFont="1" applyFill="1" applyBorder="1" applyAlignment="1" applyProtection="1">
      <alignment horizontal="center" vertical="center" wrapText="1"/>
      <protection hidden="1"/>
    </xf>
    <xf numFmtId="0" fontId="8" fillId="0" borderId="4" xfId="0" applyFont="1" applyBorder="1" applyAlignment="1" applyProtection="1">
      <alignment horizontal="distributed" vertical="center" wrapText="1" justifyLastLine="1"/>
      <protection hidden="1"/>
    </xf>
    <xf numFmtId="0" fontId="8" fillId="0" borderId="4" xfId="0" applyFont="1" applyBorder="1" applyAlignment="1" applyProtection="1">
      <alignment horizontal="center" vertical="center" shrinkToFit="1"/>
      <protection hidden="1"/>
    </xf>
    <xf numFmtId="38" fontId="8" fillId="2" borderId="4" xfId="0" applyNumberFormat="1" applyFont="1" applyFill="1" applyBorder="1" applyAlignment="1" applyProtection="1">
      <alignment horizontal="center" vertical="center" shrinkToFit="1"/>
      <protection locked="0"/>
    </xf>
    <xf numFmtId="0" fontId="8" fillId="0" borderId="4" xfId="0" applyFont="1" applyBorder="1" applyAlignment="1" applyProtection="1">
      <alignment horizontal="distributed" vertical="center" justifyLastLine="1"/>
      <protection hidden="1"/>
    </xf>
    <xf numFmtId="0" fontId="8" fillId="0" borderId="8" xfId="0" applyFont="1" applyBorder="1" applyAlignment="1" applyProtection="1">
      <alignment horizontal="right" vertical="center"/>
      <protection hidden="1"/>
    </xf>
    <xf numFmtId="0" fontId="8" fillId="0" borderId="2" xfId="0" applyFont="1" applyBorder="1" applyAlignment="1" applyProtection="1">
      <alignment horizontal="right" vertical="center"/>
      <protection hidden="1"/>
    </xf>
    <xf numFmtId="38" fontId="8" fillId="2" borderId="2" xfId="0" applyNumberFormat="1" applyFont="1" applyFill="1" applyBorder="1" applyAlignment="1" applyProtection="1">
      <alignment horizontal="center" vertical="center"/>
      <protection locked="0"/>
    </xf>
    <xf numFmtId="0" fontId="8" fillId="0" borderId="2" xfId="0" applyFont="1" applyBorder="1" applyAlignment="1" applyProtection="1">
      <alignment horizontal="distributed" vertical="center" justifyLastLine="1"/>
      <protection hidden="1"/>
    </xf>
    <xf numFmtId="0" fontId="8" fillId="0" borderId="2" xfId="0" applyFont="1" applyBorder="1" applyAlignment="1" applyProtection="1">
      <alignment horizontal="center" vertical="center"/>
      <protection hidden="1"/>
    </xf>
    <xf numFmtId="0" fontId="8" fillId="0" borderId="2" xfId="0" applyFont="1" applyBorder="1" applyAlignment="1" applyProtection="1">
      <alignment horizontal="center" vertical="center" shrinkToFit="1"/>
      <protection hidden="1"/>
    </xf>
    <xf numFmtId="38" fontId="8" fillId="2" borderId="2" xfId="0" applyNumberFormat="1" applyFont="1" applyFill="1" applyBorder="1" applyAlignment="1" applyProtection="1">
      <alignment horizontal="center" vertical="center" shrinkToFit="1"/>
      <protection locked="0"/>
    </xf>
    <xf numFmtId="38" fontId="8" fillId="0" borderId="3" xfId="0" applyNumberFormat="1" applyFont="1" applyBorder="1" applyAlignment="1" applyProtection="1">
      <alignment horizontal="right" vertical="center"/>
      <protection hidden="1"/>
    </xf>
    <xf numFmtId="38" fontId="8" fillId="0" borderId="4" xfId="0" applyNumberFormat="1" applyFont="1" applyBorder="1" applyAlignment="1" applyProtection="1">
      <alignment horizontal="right" vertical="center"/>
      <protection hidden="1"/>
    </xf>
    <xf numFmtId="38" fontId="8" fillId="0" borderId="8" xfId="0" applyNumberFormat="1" applyFont="1" applyBorder="1" applyAlignment="1" applyProtection="1">
      <alignment horizontal="right" vertical="center"/>
      <protection hidden="1"/>
    </xf>
    <xf numFmtId="38" fontId="8" fillId="0" borderId="2" xfId="0" applyNumberFormat="1" applyFont="1" applyBorder="1" applyAlignment="1" applyProtection="1">
      <alignment horizontal="right" vertical="center"/>
      <protection hidden="1"/>
    </xf>
    <xf numFmtId="0" fontId="6" fillId="0" borderId="10"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6" fillId="0" borderId="12" xfId="0" applyFont="1" applyBorder="1" applyAlignment="1" applyProtection="1">
      <alignment horizontal="center" vertical="center" shrinkToFit="1"/>
      <protection hidden="1"/>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38" fontId="8" fillId="2" borderId="4" xfId="0" applyNumberFormat="1" applyFont="1" applyFill="1" applyBorder="1" applyAlignment="1" applyProtection="1">
      <alignment horizontal="center" vertical="center"/>
      <protection locked="0"/>
    </xf>
    <xf numFmtId="0" fontId="8" fillId="0" borderId="4" xfId="0" applyFont="1" applyBorder="1" applyAlignment="1" applyProtection="1">
      <alignment horizontal="center" vertical="center"/>
      <protection hidden="1"/>
    </xf>
    <xf numFmtId="0" fontId="8" fillId="0" borderId="6" xfId="0" applyFont="1" applyFill="1" applyBorder="1" applyAlignment="1" applyProtection="1">
      <alignment vertical="center"/>
      <protection hidden="1"/>
    </xf>
    <xf numFmtId="0" fontId="6" fillId="0" borderId="0" xfId="0" applyFont="1" applyFill="1" applyBorder="1" applyProtection="1">
      <alignment vertical="center"/>
      <protection hidden="1"/>
    </xf>
    <xf numFmtId="0" fontId="6" fillId="0" borderId="7" xfId="0" applyFont="1" applyFill="1" applyBorder="1" applyProtection="1">
      <alignment vertical="center"/>
      <protection hidden="1"/>
    </xf>
    <xf numFmtId="0" fontId="6" fillId="0" borderId="0" xfId="0" applyFont="1" applyBorder="1" applyProtection="1">
      <alignment vertical="center"/>
      <protection hidden="1"/>
    </xf>
    <xf numFmtId="0" fontId="6" fillId="0" borderId="7" xfId="0" applyFont="1" applyBorder="1" applyProtection="1">
      <alignment vertical="center"/>
      <protection hidden="1"/>
    </xf>
    <xf numFmtId="0" fontId="14" fillId="0" borderId="32" xfId="0" applyFont="1" applyFill="1" applyBorder="1" applyAlignment="1" applyProtection="1">
      <alignment horizontal="center" vertical="center"/>
      <protection locked="0"/>
    </xf>
    <xf numFmtId="0" fontId="14" fillId="0" borderId="33" xfId="0" applyFont="1" applyFill="1" applyBorder="1" applyAlignment="1" applyProtection="1">
      <alignment horizontal="center" vertical="center"/>
      <protection locked="0"/>
    </xf>
    <xf numFmtId="0" fontId="8" fillId="0" borderId="8" xfId="0" applyFont="1" applyBorder="1" applyAlignment="1" applyProtection="1">
      <alignment horizontal="left" vertical="center"/>
      <protection hidden="1"/>
    </xf>
    <xf numFmtId="0" fontId="8" fillId="0" borderId="2" xfId="0" applyFont="1" applyBorder="1" applyAlignment="1" applyProtection="1">
      <alignment horizontal="left" vertical="center"/>
      <protection hidden="1"/>
    </xf>
    <xf numFmtId="0" fontId="8" fillId="0" borderId="9" xfId="0" applyFont="1" applyBorder="1" applyAlignment="1" applyProtection="1">
      <alignment horizontal="left" vertical="center"/>
      <protection hidden="1"/>
    </xf>
    <xf numFmtId="0" fontId="19" fillId="0" borderId="3" xfId="0" applyFont="1" applyFill="1" applyBorder="1" applyAlignment="1" applyProtection="1">
      <alignment horizontal="left" vertical="center" wrapText="1" shrinkToFit="1"/>
      <protection hidden="1"/>
    </xf>
    <xf numFmtId="0" fontId="19" fillId="0" borderId="4" xfId="0" applyFont="1" applyFill="1" applyBorder="1" applyAlignment="1" applyProtection="1">
      <alignment horizontal="left" vertical="center" wrapText="1" shrinkToFit="1"/>
      <protection hidden="1"/>
    </xf>
    <xf numFmtId="0" fontId="19" fillId="0" borderId="5" xfId="0" applyFont="1" applyFill="1" applyBorder="1" applyAlignment="1" applyProtection="1">
      <alignment horizontal="left" vertical="center" wrapText="1" shrinkToFit="1"/>
      <protection hidden="1"/>
    </xf>
    <xf numFmtId="0" fontId="19" fillId="0" borderId="8" xfId="0" applyFont="1" applyFill="1" applyBorder="1" applyAlignment="1" applyProtection="1">
      <alignment horizontal="left" vertical="center" wrapText="1" shrinkToFit="1"/>
      <protection hidden="1"/>
    </xf>
    <xf numFmtId="0" fontId="19" fillId="0" borderId="2" xfId="0" applyFont="1" applyFill="1" applyBorder="1" applyAlignment="1" applyProtection="1">
      <alignment horizontal="left" vertical="center" wrapText="1" shrinkToFit="1"/>
      <protection hidden="1"/>
    </xf>
    <xf numFmtId="0" fontId="19" fillId="0" borderId="9" xfId="0" applyFont="1" applyFill="1" applyBorder="1" applyAlignment="1" applyProtection="1">
      <alignment horizontal="left" vertical="center" wrapText="1" shrinkToFit="1"/>
      <protection hidden="1"/>
    </xf>
    <xf numFmtId="0" fontId="8" fillId="0" borderId="10" xfId="0" applyFont="1" applyFill="1" applyBorder="1" applyAlignment="1" applyProtection="1">
      <alignment horizontal="left" vertical="center"/>
      <protection hidden="1"/>
    </xf>
    <xf numFmtId="0" fontId="8" fillId="0" borderId="11" xfId="0" applyFont="1" applyFill="1" applyBorder="1" applyAlignment="1" applyProtection="1">
      <alignment horizontal="left" vertical="center"/>
      <protection hidden="1"/>
    </xf>
    <xf numFmtId="0" fontId="8" fillId="0" borderId="12" xfId="0" applyFont="1" applyFill="1" applyBorder="1" applyAlignment="1" applyProtection="1">
      <alignment horizontal="left" vertical="center"/>
      <protection hidden="1"/>
    </xf>
    <xf numFmtId="0" fontId="8" fillId="0" borderId="22" xfId="0" applyFont="1" applyFill="1" applyBorder="1" applyAlignment="1" applyProtection="1">
      <alignment vertical="center"/>
      <protection hidden="1"/>
    </xf>
    <xf numFmtId="38" fontId="8" fillId="0" borderId="1" xfId="0" applyNumberFormat="1" applyFont="1" applyBorder="1" applyAlignment="1" applyProtection="1">
      <alignment horizontal="right" vertical="center"/>
      <protection hidden="1"/>
    </xf>
    <xf numFmtId="0" fontId="8" fillId="0" borderId="22" xfId="0" applyFont="1" applyFill="1" applyBorder="1" applyAlignment="1" applyProtection="1">
      <alignment horizontal="center" vertical="center"/>
      <protection hidden="1"/>
    </xf>
    <xf numFmtId="3" fontId="6" fillId="0" borderId="0" xfId="0" applyNumberFormat="1" applyFont="1" applyAlignment="1" applyProtection="1">
      <alignment vertical="center"/>
      <protection hidden="1"/>
    </xf>
    <xf numFmtId="0" fontId="6" fillId="0" borderId="0" xfId="0" applyFont="1" applyAlignment="1" applyProtection="1">
      <alignment horizontal="center" vertical="center"/>
      <protection hidden="1"/>
    </xf>
    <xf numFmtId="3" fontId="6" fillId="0" borderId="0" xfId="0" applyNumberFormat="1" applyFont="1" applyAlignment="1" applyProtection="1">
      <alignment horizontal="center" vertical="center"/>
      <protection hidden="1"/>
    </xf>
    <xf numFmtId="0" fontId="8" fillId="0" borderId="0" xfId="0" applyFont="1" applyAlignment="1" applyProtection="1">
      <alignment horizontal="distributed" vertical="center" wrapText="1" justifyLastLine="1"/>
      <protection hidden="1"/>
    </xf>
    <xf numFmtId="0" fontId="6" fillId="2" borderId="1"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49" fontId="6" fillId="2" borderId="1"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protection hidden="1"/>
    </xf>
    <xf numFmtId="0" fontId="6" fillId="0" borderId="11" xfId="0" applyFont="1" applyFill="1" applyBorder="1" applyAlignment="1" applyProtection="1">
      <alignment horizontal="center" vertical="center"/>
      <protection hidden="1"/>
    </xf>
    <xf numFmtId="0" fontId="8" fillId="0" borderId="1" xfId="0" applyFont="1" applyBorder="1" applyAlignment="1" applyProtection="1">
      <alignment horizontal="center" vertical="center" shrinkToFit="1"/>
      <protection hidden="1"/>
    </xf>
    <xf numFmtId="0" fontId="9" fillId="2" borderId="11" xfId="0" applyFont="1" applyFill="1" applyBorder="1" applyAlignment="1" applyProtection="1">
      <alignment horizontal="center" vertical="center"/>
      <protection locked="0"/>
    </xf>
    <xf numFmtId="0" fontId="9" fillId="0" borderId="11" xfId="0" applyFont="1" applyBorder="1" applyAlignment="1" applyProtection="1">
      <alignment horizontal="center" vertical="center"/>
      <protection hidden="1"/>
    </xf>
    <xf numFmtId="0" fontId="9" fillId="0" borderId="11" xfId="0" applyFont="1" applyBorder="1" applyAlignment="1" applyProtection="1">
      <alignment horizontal="right" vertical="center"/>
      <protection hidden="1"/>
    </xf>
    <xf numFmtId="49" fontId="9" fillId="2" borderId="11" xfId="0" applyNumberFormat="1" applyFont="1" applyFill="1" applyBorder="1" applyAlignment="1" applyProtection="1">
      <alignment vertical="center"/>
      <protection locked="0"/>
    </xf>
    <xf numFmtId="0" fontId="9" fillId="0" borderId="2" xfId="0" applyFont="1" applyBorder="1" applyAlignment="1" applyProtection="1">
      <alignment horizontal="center" vertical="center"/>
      <protection hidden="1"/>
    </xf>
    <xf numFmtId="0" fontId="9" fillId="0" borderId="11" xfId="0" applyFont="1" applyBorder="1" applyAlignment="1" applyProtection="1">
      <alignment horizontal="center" vertical="center" shrinkToFit="1"/>
      <protection hidden="1"/>
    </xf>
    <xf numFmtId="38" fontId="5" fillId="0" borderId="11" xfId="0" applyNumberFormat="1" applyFont="1" applyFill="1" applyBorder="1" applyAlignment="1" applyProtection="1">
      <alignment horizontal="center" vertical="center" shrinkToFit="1"/>
      <protection hidden="1"/>
    </xf>
    <xf numFmtId="0" fontId="9" fillId="0" borderId="2" xfId="0" applyFont="1" applyBorder="1" applyAlignment="1" applyProtection="1">
      <alignment horizontal="right" vertical="center"/>
      <protection hidden="1"/>
    </xf>
    <xf numFmtId="38" fontId="5" fillId="0" borderId="2" xfId="0" applyNumberFormat="1" applyFont="1" applyFill="1" applyBorder="1" applyAlignment="1" applyProtection="1">
      <alignment horizontal="center" vertical="center"/>
      <protection hidden="1"/>
    </xf>
    <xf numFmtId="0" fontId="9" fillId="0" borderId="2" xfId="0" applyFont="1" applyBorder="1" applyAlignment="1" applyProtection="1">
      <alignment horizontal="center" vertical="center" shrinkToFit="1"/>
      <protection hidden="1"/>
    </xf>
    <xf numFmtId="38" fontId="5" fillId="0" borderId="2" xfId="0" applyNumberFormat="1" applyFont="1" applyFill="1" applyBorder="1" applyAlignment="1" applyProtection="1">
      <alignment horizontal="center" vertical="center" shrinkToFit="1"/>
      <protection hidden="1"/>
    </xf>
    <xf numFmtId="38" fontId="5" fillId="0" borderId="11" xfId="0" applyNumberFormat="1" applyFont="1" applyFill="1" applyBorder="1" applyAlignment="1" applyProtection="1">
      <alignment horizontal="center" vertical="center"/>
      <protection hidden="1"/>
    </xf>
    <xf numFmtId="0" fontId="6" fillId="2" borderId="11"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hidden="1"/>
    </xf>
    <xf numFmtId="0" fontId="9" fillId="0" borderId="11" xfId="0" applyFont="1" applyFill="1" applyBorder="1" applyAlignment="1" applyProtection="1">
      <alignment horizontal="center" vertical="center"/>
    </xf>
    <xf numFmtId="0" fontId="6" fillId="0" borderId="3" xfId="0" applyFont="1" applyFill="1" applyBorder="1" applyAlignment="1" applyProtection="1">
      <alignment vertical="center" wrapText="1"/>
      <protection hidden="1"/>
    </xf>
    <xf numFmtId="0" fontId="6" fillId="0" borderId="4" xfId="0" applyFont="1" applyFill="1" applyBorder="1" applyAlignment="1" applyProtection="1">
      <alignment vertical="center" wrapText="1"/>
      <protection hidden="1"/>
    </xf>
    <xf numFmtId="0" fontId="6" fillId="0" borderId="5" xfId="0" applyFont="1" applyFill="1" applyBorder="1" applyAlignment="1" applyProtection="1">
      <alignment vertical="center" wrapText="1"/>
      <protection hidden="1"/>
    </xf>
    <xf numFmtId="0" fontId="6" fillId="0" borderId="6" xfId="0" applyFont="1" applyFill="1" applyBorder="1" applyAlignment="1" applyProtection="1">
      <alignment vertical="center" wrapText="1"/>
      <protection hidden="1"/>
    </xf>
    <xf numFmtId="0" fontId="6" fillId="0" borderId="0" xfId="0" applyFont="1" applyFill="1" applyBorder="1" applyAlignment="1" applyProtection="1">
      <alignment vertical="center" wrapText="1"/>
      <protection hidden="1"/>
    </xf>
    <xf numFmtId="0" fontId="6" fillId="0" borderId="7" xfId="0" applyFont="1" applyFill="1" applyBorder="1" applyAlignment="1" applyProtection="1">
      <alignment vertical="center" wrapText="1"/>
      <protection hidden="1"/>
    </xf>
    <xf numFmtId="0" fontId="6" fillId="0" borderId="8" xfId="0" applyFont="1" applyFill="1" applyBorder="1" applyAlignment="1" applyProtection="1">
      <alignment vertical="center" wrapText="1"/>
      <protection hidden="1"/>
    </xf>
    <xf numFmtId="0" fontId="6" fillId="0" borderId="2" xfId="0" applyFont="1" applyFill="1" applyBorder="1" applyAlignment="1" applyProtection="1">
      <alignment vertical="center" wrapText="1"/>
      <protection hidden="1"/>
    </xf>
    <xf numFmtId="0" fontId="6" fillId="0" borderId="9" xfId="0" applyFont="1" applyFill="1" applyBorder="1" applyAlignment="1" applyProtection="1">
      <alignment vertical="center" wrapText="1"/>
      <protection hidden="1"/>
    </xf>
    <xf numFmtId="0" fontId="6" fillId="0" borderId="0" xfId="0" applyFont="1" applyFill="1" applyAlignment="1" applyProtection="1">
      <alignment horizontal="center" vertical="center"/>
      <protection hidden="1"/>
    </xf>
    <xf numFmtId="0" fontId="7" fillId="0" borderId="2" xfId="0" applyFont="1" applyBorder="1" applyAlignment="1" applyProtection="1">
      <alignment horizontal="right" vertical="center"/>
      <protection hidden="1"/>
    </xf>
    <xf numFmtId="0" fontId="7" fillId="0" borderId="2" xfId="0" applyFont="1" applyBorder="1" applyAlignment="1" applyProtection="1">
      <alignment horizontal="center" vertical="center"/>
      <protection hidden="1"/>
    </xf>
    <xf numFmtId="0" fontId="6" fillId="0" borderId="1" xfId="0" applyFont="1" applyFill="1" applyBorder="1" applyAlignment="1" applyProtection="1">
      <alignment horizontal="center"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vertical="center"/>
      <protection hidden="1"/>
    </xf>
    <xf numFmtId="38" fontId="8" fillId="0" borderId="4" xfId="0" applyNumberFormat="1" applyFont="1" applyBorder="1" applyAlignment="1" applyProtection="1">
      <alignment horizontal="center" vertical="center"/>
      <protection hidden="1"/>
    </xf>
    <xf numFmtId="38" fontId="8" fillId="0" borderId="5" xfId="0" applyNumberFormat="1" applyFont="1" applyBorder="1" applyAlignment="1" applyProtection="1">
      <alignment horizontal="center" vertical="center"/>
      <protection hidden="1"/>
    </xf>
    <xf numFmtId="38" fontId="8" fillId="0" borderId="11" xfId="0" applyNumberFormat="1" applyFont="1" applyBorder="1" applyAlignment="1" applyProtection="1">
      <alignment horizontal="center" vertical="center"/>
      <protection hidden="1"/>
    </xf>
    <xf numFmtId="38" fontId="8" fillId="0" borderId="12" xfId="0" applyNumberFormat="1" applyFont="1" applyBorder="1" applyAlignment="1" applyProtection="1">
      <alignment horizontal="center" vertical="center"/>
      <protection hidden="1"/>
    </xf>
    <xf numFmtId="38" fontId="8" fillId="0" borderId="10" xfId="0" applyNumberFormat="1" applyFont="1" applyBorder="1" applyAlignment="1" applyProtection="1">
      <alignment horizontal="center" vertical="center"/>
      <protection hidden="1"/>
    </xf>
    <xf numFmtId="38" fontId="8" fillId="0" borderId="3" xfId="0" applyNumberFormat="1" applyFont="1" applyBorder="1" applyAlignment="1" applyProtection="1">
      <alignment horizontal="center" vertical="center"/>
      <protection hidden="1"/>
    </xf>
    <xf numFmtId="0" fontId="8" fillId="0" borderId="1" xfId="0" applyFont="1" applyBorder="1" applyAlignment="1" applyProtection="1">
      <alignment horizontal="left" vertical="center"/>
      <protection hidden="1"/>
    </xf>
    <xf numFmtId="0" fontId="8" fillId="0" borderId="11" xfId="0" applyFont="1" applyBorder="1" applyAlignment="1" applyProtection="1">
      <alignment horizontal="left" vertical="center"/>
      <protection hidden="1"/>
    </xf>
    <xf numFmtId="0" fontId="8" fillId="0" borderId="22" xfId="0" applyFont="1" applyBorder="1" applyAlignment="1" applyProtection="1">
      <alignment horizontal="left" vertical="center"/>
      <protection hidden="1"/>
    </xf>
    <xf numFmtId="0" fontId="8" fillId="0" borderId="12" xfId="0" applyFont="1" applyBorder="1" applyAlignment="1" applyProtection="1">
      <alignment horizontal="center" vertical="center"/>
      <protection hidden="1"/>
    </xf>
    <xf numFmtId="0" fontId="8" fillId="0" borderId="30" xfId="0" applyFont="1" applyBorder="1" applyAlignment="1" applyProtection="1">
      <alignment horizontal="left" vertical="center"/>
      <protection hidden="1"/>
    </xf>
    <xf numFmtId="38" fontId="8" fillId="0" borderId="28" xfId="0" applyNumberFormat="1" applyFont="1" applyBorder="1" applyAlignment="1" applyProtection="1">
      <alignment horizontal="center" vertical="center"/>
      <protection hidden="1"/>
    </xf>
    <xf numFmtId="38" fontId="8" fillId="0" borderId="29" xfId="0" applyNumberFormat="1" applyFont="1" applyBorder="1" applyAlignment="1" applyProtection="1">
      <alignment horizontal="center" vertical="center"/>
      <protection hidden="1"/>
    </xf>
    <xf numFmtId="38" fontId="8" fillId="0" borderId="31" xfId="0" applyNumberFormat="1" applyFont="1" applyBorder="1" applyAlignment="1" applyProtection="1">
      <alignment horizontal="center" vertical="center"/>
      <protection hidden="1"/>
    </xf>
    <xf numFmtId="0" fontId="16" fillId="0" borderId="24" xfId="0" applyFont="1" applyBorder="1" applyAlignment="1" applyProtection="1">
      <alignment horizontal="left" vertical="center"/>
      <protection hidden="1"/>
    </xf>
    <xf numFmtId="38" fontId="16" fillId="0" borderId="25" xfId="0" applyNumberFormat="1" applyFont="1" applyBorder="1" applyAlignment="1" applyProtection="1">
      <alignment horizontal="center" vertical="center"/>
      <protection hidden="1"/>
    </xf>
    <xf numFmtId="38" fontId="16" fillId="0" borderId="26" xfId="0" applyNumberFormat="1" applyFont="1" applyBorder="1" applyAlignment="1" applyProtection="1">
      <alignment horizontal="center" vertical="center"/>
      <protection hidden="1"/>
    </xf>
    <xf numFmtId="38" fontId="16" fillId="0" borderId="27" xfId="0" applyNumberFormat="1" applyFont="1" applyBorder="1" applyAlignment="1" applyProtection="1">
      <alignment horizontal="center" vertical="center"/>
      <protection hidden="1"/>
    </xf>
    <xf numFmtId="0" fontId="14" fillId="4" borderId="11" xfId="0" applyFont="1" applyFill="1" applyBorder="1" applyAlignment="1" applyProtection="1">
      <alignment horizontal="center" vertical="center" shrinkToFit="1"/>
      <protection locked="0"/>
    </xf>
    <xf numFmtId="0" fontId="14" fillId="4" borderId="12" xfId="0" applyFont="1" applyFill="1" applyBorder="1" applyAlignment="1" applyProtection="1">
      <alignment horizontal="center" vertical="center" shrinkToFit="1"/>
      <protection locked="0"/>
    </xf>
    <xf numFmtId="0" fontId="9" fillId="4" borderId="11"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9" fillId="4" borderId="12" xfId="0" applyFont="1" applyFill="1" applyBorder="1" applyAlignment="1" applyProtection="1">
      <alignment horizontal="center" vertical="center"/>
      <protection locked="0"/>
    </xf>
    <xf numFmtId="38" fontId="9" fillId="4" borderId="11" xfId="2" applyFont="1" applyFill="1" applyBorder="1" applyAlignment="1" applyProtection="1">
      <alignment horizontal="right" vertical="center"/>
      <protection hidden="1"/>
    </xf>
    <xf numFmtId="38" fontId="9" fillId="4" borderId="11" xfId="2" applyFont="1" applyFill="1" applyBorder="1" applyAlignment="1" applyProtection="1">
      <alignment horizontal="center" vertical="center"/>
      <protection hidden="1"/>
    </xf>
    <xf numFmtId="0" fontId="6" fillId="0" borderId="3" xfId="0" applyFont="1" applyFill="1" applyBorder="1" applyAlignment="1" applyProtection="1">
      <alignment horizontal="center" vertical="center" wrapText="1"/>
      <protection hidden="1"/>
    </xf>
    <xf numFmtId="0" fontId="6" fillId="0" borderId="4" xfId="0" applyFont="1" applyFill="1" applyBorder="1" applyAlignment="1" applyProtection="1">
      <alignment horizontal="center" vertical="center" wrapText="1"/>
      <protection hidden="1"/>
    </xf>
    <xf numFmtId="0" fontId="6" fillId="0" borderId="8" xfId="0" applyFont="1" applyFill="1" applyBorder="1" applyAlignment="1" applyProtection="1">
      <alignment horizontal="center" vertical="center" wrapText="1"/>
      <protection hidden="1"/>
    </xf>
    <xf numFmtId="0" fontId="6" fillId="0" borderId="2" xfId="0" applyFont="1" applyFill="1" applyBorder="1" applyAlignment="1" applyProtection="1">
      <alignment horizontal="center" vertical="center" wrapText="1"/>
      <protection hidden="1"/>
    </xf>
  </cellXfs>
  <cellStyles count="3">
    <cellStyle name="桁区切り" xfId="2" builtinId="6"/>
    <cellStyle name="標準" xfId="0" builtinId="0"/>
    <cellStyle name="標準_費用算定表" xfId="1" xr:uid="{00000000-0005-0000-0000-000001000000}"/>
  </cellStyles>
  <dxfs count="0"/>
  <tableStyles count="0" defaultTableStyle="TableStyleMedium9" defaultPivotStyle="PivotStyleLight16"/>
  <colors>
    <mruColors>
      <color rgb="FFFFCCCC"/>
      <color rgb="FFFF99CC"/>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114302</xdr:colOff>
      <xdr:row>0</xdr:row>
      <xdr:rowOff>38100</xdr:rowOff>
    </xdr:from>
    <xdr:to>
      <xdr:col>29</xdr:col>
      <xdr:colOff>123826</xdr:colOff>
      <xdr:row>2</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38302" y="38100"/>
          <a:ext cx="4010024" cy="4191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endParaRPr kumimoji="1" lang="en-US" altLang="ja-JP"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fPrintsWithSheet="0"/>
  </xdr:twoCellAnchor>
  <xdr:twoCellAnchor>
    <xdr:from>
      <xdr:col>52</xdr:col>
      <xdr:colOff>19050</xdr:colOff>
      <xdr:row>72</xdr:row>
      <xdr:rowOff>171450</xdr:rowOff>
    </xdr:from>
    <xdr:to>
      <xdr:col>64</xdr:col>
      <xdr:colOff>152400</xdr:colOff>
      <xdr:row>78</xdr:row>
      <xdr:rowOff>180975</xdr:rowOff>
    </xdr:to>
    <xdr:sp macro="" textlink="">
      <xdr:nvSpPr>
        <xdr:cNvPr id="3" name="左矢印吹き出し 2">
          <a:extLst>
            <a:ext uri="{FF2B5EF4-FFF2-40B4-BE49-F238E27FC236}">
              <a16:creationId xmlns:a16="http://schemas.microsoft.com/office/drawing/2014/main" id="{00000000-0008-0000-0000-000003000000}"/>
            </a:ext>
          </a:extLst>
        </xdr:cNvPr>
        <xdr:cNvSpPr/>
      </xdr:nvSpPr>
      <xdr:spPr>
        <a:xfrm>
          <a:off x="9934575" y="13125450"/>
          <a:ext cx="2419350" cy="1247775"/>
        </a:xfrm>
        <a:prstGeom prst="leftArrowCallout">
          <a:avLst>
            <a:gd name="adj1" fmla="val 25000"/>
            <a:gd name="adj2" fmla="val 25000"/>
            <a:gd name="adj3" fmla="val 24482"/>
            <a:gd name="adj4" fmla="val 76201"/>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内容の</a:t>
          </a:r>
          <a:r>
            <a:rPr kumimoji="1" lang="en-US" altLang="ja-JP" sz="1100">
              <a:solidFill>
                <a:sysClr val="windowText" lastClr="000000"/>
              </a:solidFill>
            </a:rPr>
            <a:t>fix</a:t>
          </a:r>
          <a:r>
            <a:rPr kumimoji="1" lang="ja-JP" altLang="en-US" sz="1100">
              <a:solidFill>
                <a:sysClr val="windowText" lastClr="000000"/>
              </a:solidFill>
            </a:rPr>
            <a:t>後、責任医師に</a:t>
          </a:r>
          <a:endParaRPr kumimoji="1" lang="en-US" altLang="ja-JP" sz="1100">
            <a:solidFill>
              <a:sysClr val="windowText" lastClr="000000"/>
            </a:solidFill>
          </a:endParaRPr>
        </a:p>
        <a:p>
          <a:pPr algn="ctr"/>
          <a:r>
            <a:rPr kumimoji="1" lang="ja-JP" altLang="en-US" sz="1100">
              <a:solidFill>
                <a:sysClr val="windowText" lastClr="000000"/>
              </a:solidFill>
            </a:rPr>
            <a:t>確認を依頼し、記名捺印か</a:t>
          </a:r>
          <a:endParaRPr kumimoji="1" lang="en-US" altLang="ja-JP" sz="1100">
            <a:solidFill>
              <a:sysClr val="windowText" lastClr="000000"/>
            </a:solidFill>
          </a:endParaRPr>
        </a:p>
        <a:p>
          <a:pPr algn="ctr"/>
          <a:r>
            <a:rPr kumimoji="1" lang="ja-JP" altLang="en-US" sz="1100">
              <a:solidFill>
                <a:sysClr val="windowText" lastClr="000000"/>
              </a:solidFill>
            </a:rPr>
            <a:t>署名をいただいてください。</a:t>
          </a:r>
          <a:endParaRPr kumimoji="1" lang="en-US" altLang="ja-JP" sz="1100">
            <a:solidFill>
              <a:sysClr val="windowText" lastClr="000000"/>
            </a:solidFill>
          </a:endParaRPr>
        </a:p>
      </xdr:txBody>
    </xdr:sp>
    <xdr:clientData fPrintsWithSheet="0"/>
  </xdr:twoCellAnchor>
  <xdr:twoCellAnchor>
    <xdr:from>
      <xdr:col>50</xdr:col>
      <xdr:colOff>180975</xdr:colOff>
      <xdr:row>1</xdr:row>
      <xdr:rowOff>28576</xdr:rowOff>
    </xdr:from>
    <xdr:to>
      <xdr:col>63</xdr:col>
      <xdr:colOff>114300</xdr:colOff>
      <xdr:row>5</xdr:row>
      <xdr:rowOff>57150</xdr:rowOff>
    </xdr:to>
    <xdr:sp macro="" textlink="">
      <xdr:nvSpPr>
        <xdr:cNvPr id="4" name="左矢印吹き出し 3">
          <a:extLst>
            <a:ext uri="{FF2B5EF4-FFF2-40B4-BE49-F238E27FC236}">
              <a16:creationId xmlns:a16="http://schemas.microsoft.com/office/drawing/2014/main" id="{00000000-0008-0000-0000-000004000000}"/>
            </a:ext>
          </a:extLst>
        </xdr:cNvPr>
        <xdr:cNvSpPr/>
      </xdr:nvSpPr>
      <xdr:spPr>
        <a:xfrm>
          <a:off x="9705975" y="219076"/>
          <a:ext cx="2419350" cy="676274"/>
        </a:xfrm>
        <a:prstGeom prst="leftArrowCallout">
          <a:avLst>
            <a:gd name="adj1" fmla="val 25000"/>
            <a:gd name="adj2" fmla="val 25000"/>
            <a:gd name="adj3" fmla="val 27114"/>
            <a:gd name="adj4" fmla="val 76596"/>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事務局の確認完了後に、</a:t>
          </a:r>
          <a:endParaRPr kumimoji="1" lang="en-US" altLang="ja-JP" sz="1100">
            <a:solidFill>
              <a:sysClr val="windowText" lastClr="000000"/>
            </a:solidFill>
          </a:endParaRPr>
        </a:p>
        <a:p>
          <a:pPr algn="ctr"/>
          <a:r>
            <a:rPr kumimoji="1" lang="ja-JP" altLang="en-US" sz="1100">
              <a:solidFill>
                <a:sysClr val="windowText" lastClr="000000"/>
              </a:solidFill>
            </a:rPr>
            <a:t>作成日として日付を記載</a:t>
          </a:r>
          <a:endParaRPr kumimoji="1" lang="en-US" altLang="ja-JP" sz="1100">
            <a:solidFill>
              <a:sysClr val="windowText" lastClr="000000"/>
            </a:solidFill>
          </a:endParaRPr>
        </a:p>
        <a:p>
          <a:pPr algn="ctr"/>
          <a:r>
            <a:rPr kumimoji="1" lang="ja-JP" altLang="en-US" sz="1100">
              <a:solidFill>
                <a:sysClr val="windowText" lastClr="000000"/>
              </a:solidFill>
            </a:rPr>
            <a:t>してください。</a:t>
          </a:r>
          <a:endParaRPr kumimoji="1" lang="en-US" altLang="ja-JP" sz="1100">
            <a:solidFill>
              <a:sysClr val="windowText" lastClr="000000"/>
            </a:solidFill>
          </a:endParaRPr>
        </a:p>
      </xdr:txBody>
    </xdr:sp>
    <xdr:clientData fPrintsWithSheet="0"/>
  </xdr:twoCellAnchor>
  <xdr:twoCellAnchor>
    <xdr:from>
      <xdr:col>53</xdr:col>
      <xdr:colOff>47625</xdr:colOff>
      <xdr:row>20</xdr:row>
      <xdr:rowOff>28575</xdr:rowOff>
    </xdr:from>
    <xdr:to>
      <xdr:col>65</xdr:col>
      <xdr:colOff>0</xdr:colOff>
      <xdr:row>31</xdr:row>
      <xdr:rowOff>57150</xdr:rowOff>
    </xdr:to>
    <xdr:sp macro="" textlink="">
      <xdr:nvSpPr>
        <xdr:cNvPr id="5" name="上矢印吹き出し 4">
          <a:extLst>
            <a:ext uri="{FF2B5EF4-FFF2-40B4-BE49-F238E27FC236}">
              <a16:creationId xmlns:a16="http://schemas.microsoft.com/office/drawing/2014/main" id="{00000000-0008-0000-0000-000005000000}"/>
            </a:ext>
          </a:extLst>
        </xdr:cNvPr>
        <xdr:cNvSpPr/>
      </xdr:nvSpPr>
      <xdr:spPr>
        <a:xfrm>
          <a:off x="10210800" y="3924300"/>
          <a:ext cx="2238375" cy="2171700"/>
        </a:xfrm>
        <a:prstGeom prst="upArrowCallout">
          <a:avLst>
            <a:gd name="adj1" fmla="val 14787"/>
            <a:gd name="adj2" fmla="val 16064"/>
            <a:gd name="adj3" fmla="val 25000"/>
            <a:gd name="adj4" fmla="val 6497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セル選択時の</a:t>
          </a:r>
          <a:endParaRPr kumimoji="1" lang="en-US" altLang="ja-JP" sz="1100">
            <a:solidFill>
              <a:sysClr val="windowText" lastClr="000000"/>
            </a:solidFill>
          </a:endParaRPr>
        </a:p>
        <a:p>
          <a:pPr algn="ctr"/>
          <a:r>
            <a:rPr kumimoji="1" lang="ja-JP" altLang="en-US" sz="1100">
              <a:solidFill>
                <a:sysClr val="windowText" lastClr="000000"/>
              </a:solidFill>
            </a:rPr>
            <a:t>入力メッセージに従い、</a:t>
          </a:r>
          <a:endParaRPr kumimoji="1" lang="en-US" altLang="ja-JP" sz="1100">
            <a:solidFill>
              <a:sysClr val="windowText" lastClr="000000"/>
            </a:solidFill>
          </a:endParaRPr>
        </a:p>
        <a:p>
          <a:pPr algn="ctr"/>
          <a:r>
            <a:rPr kumimoji="1" lang="ja-JP" altLang="en-US" sz="1100">
              <a:solidFill>
                <a:sysClr val="windowText" lastClr="000000"/>
              </a:solidFill>
            </a:rPr>
            <a:t>あてはまる方の数字を</a:t>
          </a:r>
          <a:endParaRPr kumimoji="1" lang="en-US" altLang="ja-JP" sz="1100">
            <a:solidFill>
              <a:sysClr val="windowText" lastClr="000000"/>
            </a:solidFill>
          </a:endParaRPr>
        </a:p>
        <a:p>
          <a:pPr algn="ctr"/>
          <a:r>
            <a:rPr kumimoji="1" lang="ja-JP" altLang="en-US" sz="1100">
              <a:solidFill>
                <a:sysClr val="windowText" lastClr="000000"/>
              </a:solidFill>
            </a:rPr>
            <a:t>入力してください。</a:t>
          </a:r>
          <a:endParaRPr kumimoji="1" lang="en-US" altLang="ja-JP" sz="1100">
            <a:solidFill>
              <a:sysClr val="windowText" lastClr="000000"/>
            </a:solidFill>
          </a:endParaRPr>
        </a:p>
        <a:p>
          <a:pPr algn="ctr"/>
          <a:r>
            <a:rPr kumimoji="1" lang="en-US" altLang="ja-JP" sz="1100">
              <a:solidFill>
                <a:sysClr val="windowText" lastClr="000000"/>
              </a:solidFill>
            </a:rPr>
            <a:t>(</a:t>
          </a:r>
          <a:r>
            <a:rPr kumimoji="1" lang="ja-JP" altLang="en-US" sz="1100">
              <a:solidFill>
                <a:sysClr val="windowText" lastClr="000000"/>
              </a:solidFill>
            </a:rPr>
            <a:t>例：「報告の種類」が定時報告である場合、色つきセルに</a:t>
          </a:r>
          <a:r>
            <a:rPr kumimoji="1" lang="en-US" altLang="ja-JP" sz="1100">
              <a:solidFill>
                <a:sysClr val="windowText" lastClr="000000"/>
              </a:solidFill>
            </a:rPr>
            <a:t>1</a:t>
          </a:r>
          <a:r>
            <a:rPr kumimoji="1" lang="ja-JP" altLang="en-US" sz="1100">
              <a:solidFill>
                <a:sysClr val="windowText" lastClr="000000"/>
              </a:solidFill>
            </a:rPr>
            <a:t>と入力</a:t>
          </a:r>
          <a:r>
            <a:rPr kumimoji="1" lang="en-US" altLang="ja-JP" sz="1100">
              <a:solidFill>
                <a:sysClr val="windowText" lastClr="000000"/>
              </a:solidFill>
            </a:rPr>
            <a:t>)</a:t>
          </a:r>
          <a:endParaRPr kumimoji="1" lang="ja-JP" altLang="en-US" sz="1100">
            <a:solidFill>
              <a:sysClr val="windowText" lastClr="00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0</xdr:row>
      <xdr:rowOff>95250</xdr:rowOff>
    </xdr:from>
    <xdr:to>
      <xdr:col>27</xdr:col>
      <xdr:colOff>133350</xdr:colOff>
      <xdr:row>3</xdr:row>
      <xdr:rowOff>152400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95375" y="95250"/>
          <a:ext cx="4181475" cy="6096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p>
      </xdr:txBody>
    </xdr:sp>
    <xdr:clientData fPrintsWithSheet="0"/>
  </xdr:twoCellAnchor>
  <xdr:twoCellAnchor>
    <xdr:from>
      <xdr:col>52</xdr:col>
      <xdr:colOff>104775</xdr:colOff>
      <xdr:row>6</xdr:row>
      <xdr:rowOff>66675</xdr:rowOff>
    </xdr:from>
    <xdr:to>
      <xdr:col>64</xdr:col>
      <xdr:colOff>104775</xdr:colOff>
      <xdr:row>10</xdr:row>
      <xdr:rowOff>85725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010775" y="1143000"/>
          <a:ext cx="2286000" cy="971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研究経費が発生しない場合は</a:t>
          </a:r>
          <a:endParaRPr kumimoji="1" lang="en-US" altLang="ja-JP" sz="1100"/>
        </a:p>
        <a:p>
          <a:r>
            <a:rPr kumimoji="1" lang="ja-JP" altLang="en-US" sz="1100"/>
            <a:t>提出不要です。</a:t>
          </a:r>
          <a:endParaRPr kumimoji="1" lang="en-US" altLang="ja-JP" sz="1100"/>
        </a:p>
        <a:p>
          <a:r>
            <a:rPr kumimoji="1" lang="ja-JP" altLang="en-US" sz="1100"/>
            <a:t>ただし、シートの削除はしないで</a:t>
          </a:r>
          <a:endParaRPr kumimoji="1" lang="en-US" altLang="ja-JP" sz="1100"/>
        </a:p>
        <a:p>
          <a:r>
            <a:rPr kumimoji="1" lang="ja-JP" altLang="en-US" sz="1100"/>
            <a:t>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0</xdr:row>
      <xdr:rowOff>95250</xdr:rowOff>
    </xdr:from>
    <xdr:to>
      <xdr:col>27</xdr:col>
      <xdr:colOff>133350</xdr:colOff>
      <xdr:row>3</xdr:row>
      <xdr:rowOff>152400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5375" y="95250"/>
          <a:ext cx="4181475" cy="6096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BL333"/>
  <sheetViews>
    <sheetView showGridLines="0" tabSelected="1" view="pageBreakPreview" topLeftCell="H5" zoomScale="145" zoomScaleNormal="100" zoomScaleSheetLayoutView="145" workbookViewId="0">
      <selection activeCell="AK13" sqref="AK13:AX13"/>
    </sheetView>
  </sheetViews>
  <sheetFormatPr defaultColWidth="9" defaultRowHeight="18.45"/>
  <cols>
    <col min="1" max="15" width="2.3984375" style="2" customWidth="1"/>
    <col min="16" max="17" width="2.8984375" style="2" customWidth="1"/>
    <col min="18" max="51" width="2.3984375" style="2" customWidth="1"/>
    <col min="52" max="52" width="2.69921875" style="2" customWidth="1"/>
    <col min="53" max="71" width="2.3984375" style="2" customWidth="1"/>
    <col min="72" max="16384" width="9" style="2"/>
  </cols>
  <sheetData>
    <row r="1" spans="1:63" ht="11.95" customHeight="1">
      <c r="A1" s="102" t="s">
        <v>0</v>
      </c>
      <c r="AM1" s="132" t="s">
        <v>1</v>
      </c>
      <c r="AN1" s="132"/>
      <c r="AO1" s="132"/>
      <c r="AP1" s="132"/>
      <c r="AQ1" s="132"/>
      <c r="AR1" s="259"/>
      <c r="AS1" s="259"/>
      <c r="AT1" s="259"/>
      <c r="AU1" s="259"/>
      <c r="AV1" s="259"/>
      <c r="AW1" s="259"/>
      <c r="AX1" s="259"/>
      <c r="AY1" s="259"/>
    </row>
    <row r="2" spans="1:63" ht="10.25" customHeight="1">
      <c r="AM2" s="132" t="s">
        <v>2</v>
      </c>
      <c r="AN2" s="132"/>
      <c r="AO2" s="132"/>
      <c r="AP2" s="132"/>
      <c r="AQ2" s="132"/>
      <c r="AR2" s="132" t="s">
        <v>3</v>
      </c>
      <c r="AS2" s="132"/>
      <c r="AT2" s="132"/>
      <c r="AU2" s="132"/>
      <c r="AV2" s="132"/>
      <c r="AW2" s="132"/>
      <c r="AX2" s="132"/>
      <c r="AY2" s="132"/>
    </row>
    <row r="3" spans="1:63" s="30" customFormat="1" ht="7.5" customHeight="1"/>
    <row r="4" spans="1:63" s="30" customFormat="1" ht="15" customHeight="1">
      <c r="AB4" s="260" t="s">
        <v>4</v>
      </c>
      <c r="AC4" s="260"/>
      <c r="AD4" s="260"/>
      <c r="AE4" s="244"/>
      <c r="AF4" s="244"/>
      <c r="AG4" s="244"/>
      <c r="AH4" s="244"/>
      <c r="AI4" s="103" t="s">
        <v>5</v>
      </c>
      <c r="AJ4" s="260" t="s">
        <v>121</v>
      </c>
      <c r="AK4" s="260"/>
      <c r="AL4" s="260"/>
      <c r="AM4" s="244"/>
      <c r="AN4" s="244"/>
      <c r="AO4" s="244"/>
      <c r="AP4" s="261" t="s">
        <v>6</v>
      </c>
      <c r="AQ4" s="261"/>
      <c r="AR4" s="244"/>
      <c r="AS4" s="244"/>
      <c r="AT4" s="244"/>
      <c r="AU4" s="103" t="s">
        <v>7</v>
      </c>
      <c r="AV4" s="244"/>
      <c r="AW4" s="244"/>
      <c r="AX4" s="244"/>
      <c r="AY4" s="103" t="s">
        <v>8</v>
      </c>
    </row>
    <row r="5" spans="1:63" s="30" customFormat="1" ht="15">
      <c r="B5" s="30" t="s">
        <v>106</v>
      </c>
      <c r="AG5" s="36"/>
    </row>
    <row r="6" spans="1:63" s="30" customFormat="1" ht="15">
      <c r="B6" s="30" t="s">
        <v>107</v>
      </c>
      <c r="AG6" s="36" t="s">
        <v>119</v>
      </c>
    </row>
    <row r="7" spans="1:63">
      <c r="AG7" s="246"/>
      <c r="AH7" s="246"/>
      <c r="AI7" s="246"/>
      <c r="AJ7" s="246"/>
      <c r="AK7" s="246"/>
      <c r="AL7" s="246"/>
      <c r="AM7" s="246"/>
      <c r="AN7" s="246"/>
      <c r="AO7" s="246"/>
      <c r="AP7" s="246"/>
      <c r="AQ7" s="246"/>
      <c r="AR7" s="246"/>
      <c r="AS7" s="246"/>
      <c r="AT7" s="246"/>
      <c r="AU7" s="246"/>
      <c r="AV7" s="246"/>
      <c r="AW7" s="246"/>
      <c r="AX7" s="246"/>
      <c r="AY7" s="246"/>
      <c r="AZ7" s="246"/>
    </row>
    <row r="8" spans="1:63" ht="3.6" customHeight="1">
      <c r="AO8" s="246"/>
      <c r="AP8" s="246"/>
      <c r="AQ8" s="246"/>
      <c r="AR8" s="246"/>
      <c r="AS8" s="246"/>
      <c r="AT8" s="246"/>
      <c r="AU8" s="246"/>
      <c r="AV8" s="246"/>
      <c r="AW8" s="246"/>
      <c r="AX8" s="246"/>
      <c r="AY8" s="246"/>
      <c r="AZ8" s="246"/>
    </row>
    <row r="9" spans="1:63" ht="15" customHeight="1">
      <c r="Q9" s="245" t="s">
        <v>108</v>
      </c>
      <c r="R9" s="245"/>
      <c r="S9" s="245"/>
      <c r="T9" s="245"/>
      <c r="U9" s="245"/>
      <c r="V9" s="245"/>
      <c r="W9" s="245"/>
      <c r="X9" s="245"/>
      <c r="Y9" s="120" t="s">
        <v>9</v>
      </c>
      <c r="Z9" s="245" t="str">
        <f>IF(BI14="","□",CHOOSE(BI14,"■","□"))</f>
        <v>□</v>
      </c>
      <c r="AA9" s="245"/>
      <c r="AB9" s="245" t="s">
        <v>10</v>
      </c>
      <c r="AC9" s="245"/>
      <c r="AD9" s="245"/>
      <c r="AE9" s="245" t="str">
        <f>IF(BI14="","□",CHOOSE(BI14,"□","■"))</f>
        <v>□</v>
      </c>
      <c r="AF9" s="245"/>
      <c r="AG9" s="245" t="s">
        <v>11</v>
      </c>
      <c r="AH9" s="245"/>
      <c r="AI9" s="245"/>
      <c r="AJ9" s="245"/>
      <c r="AK9" s="121" t="s">
        <v>12</v>
      </c>
      <c r="AL9" s="30" t="s">
        <v>182</v>
      </c>
      <c r="AO9" s="250"/>
      <c r="AP9" s="250"/>
      <c r="AQ9" s="250"/>
      <c r="AR9" s="250"/>
      <c r="AS9" s="250"/>
      <c r="AT9" s="250"/>
      <c r="AU9" s="250"/>
      <c r="AV9" s="250"/>
      <c r="AW9" s="250"/>
      <c r="AX9" s="250"/>
      <c r="AY9" s="250"/>
      <c r="AZ9" s="250"/>
    </row>
    <row r="10" spans="1:63" ht="18.75" customHeight="1">
      <c r="A10" s="201" t="s">
        <v>120</v>
      </c>
      <c r="B10" s="132"/>
      <c r="C10" s="132"/>
      <c r="D10" s="132"/>
      <c r="E10" s="132"/>
      <c r="F10" s="132"/>
      <c r="G10" s="132"/>
      <c r="H10" s="132"/>
      <c r="I10" s="132"/>
      <c r="J10" s="132"/>
      <c r="K10" s="216"/>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8"/>
      <c r="BA10" s="6"/>
      <c r="BC10" s="225" t="s">
        <v>13</v>
      </c>
      <c r="BD10" s="226"/>
      <c r="BE10" s="226"/>
      <c r="BF10" s="226"/>
      <c r="BG10" s="226"/>
      <c r="BH10" s="226"/>
      <c r="BI10" s="226"/>
      <c r="BJ10" s="226"/>
      <c r="BK10" s="227"/>
    </row>
    <row r="11" spans="1:63" ht="6.05" customHeight="1">
      <c r="A11" s="132"/>
      <c r="B11" s="132"/>
      <c r="C11" s="132"/>
      <c r="D11" s="132"/>
      <c r="E11" s="132"/>
      <c r="F11" s="132"/>
      <c r="G11" s="132"/>
      <c r="H11" s="132"/>
      <c r="I11" s="132"/>
      <c r="J11" s="132"/>
      <c r="K11" s="219"/>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1"/>
      <c r="BA11" s="6"/>
      <c r="BC11" s="228"/>
      <c r="BD11" s="229"/>
      <c r="BE11" s="229"/>
      <c r="BF11" s="229"/>
      <c r="BG11" s="229"/>
      <c r="BH11" s="229"/>
      <c r="BI11" s="229"/>
      <c r="BJ11" s="229"/>
      <c r="BK11" s="230"/>
    </row>
    <row r="12" spans="1:63" ht="9.1" customHeight="1">
      <c r="A12" s="215"/>
      <c r="B12" s="215"/>
      <c r="C12" s="215"/>
      <c r="D12" s="215"/>
      <c r="E12" s="215"/>
      <c r="F12" s="215"/>
      <c r="G12" s="215"/>
      <c r="H12" s="215"/>
      <c r="I12" s="215"/>
      <c r="J12" s="215"/>
      <c r="K12" s="222"/>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4"/>
      <c r="BA12" s="6"/>
      <c r="BC12" s="231"/>
      <c r="BD12" s="232"/>
      <c r="BE12" s="232"/>
      <c r="BF12" s="232"/>
      <c r="BG12" s="232"/>
      <c r="BH12" s="232"/>
      <c r="BI12" s="232"/>
      <c r="BJ12" s="232"/>
      <c r="BK12" s="233"/>
    </row>
    <row r="13" spans="1:63" ht="18.600000000000001" customHeight="1">
      <c r="A13" s="210" t="s">
        <v>133</v>
      </c>
      <c r="B13" s="210"/>
      <c r="C13" s="210"/>
      <c r="D13" s="210"/>
      <c r="E13" s="210"/>
      <c r="F13" s="210"/>
      <c r="G13" s="210"/>
      <c r="H13" s="210"/>
      <c r="I13" s="210"/>
      <c r="J13" s="210"/>
      <c r="K13" s="254" t="s">
        <v>186</v>
      </c>
      <c r="L13" s="255"/>
      <c r="M13" s="255"/>
      <c r="N13" s="255"/>
      <c r="O13" s="255"/>
      <c r="P13" s="255"/>
      <c r="Q13" s="256"/>
      <c r="R13" s="256"/>
      <c r="S13" s="256"/>
      <c r="T13" s="256"/>
      <c r="U13" s="256"/>
      <c r="V13" s="256"/>
      <c r="W13" s="256"/>
      <c r="X13" s="256"/>
      <c r="Y13" s="256"/>
      <c r="Z13" s="256"/>
      <c r="AA13" s="256"/>
      <c r="AB13" s="256"/>
      <c r="AC13" s="256"/>
      <c r="AD13" s="255" t="s">
        <v>187</v>
      </c>
      <c r="AE13" s="255"/>
      <c r="AF13" s="255"/>
      <c r="AG13" s="255"/>
      <c r="AH13" s="255"/>
      <c r="AI13" s="255"/>
      <c r="AJ13" s="255"/>
      <c r="AK13" s="256"/>
      <c r="AL13" s="256"/>
      <c r="AM13" s="256"/>
      <c r="AN13" s="256"/>
      <c r="AO13" s="256"/>
      <c r="AP13" s="256"/>
      <c r="AQ13" s="256"/>
      <c r="AR13" s="256"/>
      <c r="AS13" s="256"/>
      <c r="AT13" s="256"/>
      <c r="AU13" s="256"/>
      <c r="AV13" s="256"/>
      <c r="AW13" s="256"/>
      <c r="AX13" s="256"/>
      <c r="AY13" s="118"/>
      <c r="AZ13" s="119"/>
      <c r="BA13" s="6"/>
      <c r="BC13" s="211" t="s">
        <v>14</v>
      </c>
      <c r="BD13" s="212"/>
      <c r="BE13" s="212"/>
      <c r="BF13" s="212"/>
      <c r="BG13" s="212"/>
      <c r="BH13" s="212"/>
      <c r="BI13" s="212"/>
      <c r="BJ13" s="212"/>
      <c r="BK13" s="213"/>
    </row>
    <row r="14" spans="1:63" ht="16.850000000000001" customHeight="1">
      <c r="A14" s="243" t="s">
        <v>181</v>
      </c>
      <c r="B14" s="210"/>
      <c r="C14" s="210"/>
      <c r="D14" s="210"/>
      <c r="E14" s="210"/>
      <c r="F14" s="210"/>
      <c r="G14" s="210"/>
      <c r="H14" s="210"/>
      <c r="I14" s="210"/>
      <c r="J14" s="210"/>
      <c r="K14" s="303"/>
      <c r="L14" s="304"/>
      <c r="M14" s="304"/>
      <c r="N14" s="304"/>
      <c r="O14" s="304"/>
      <c r="P14" s="304"/>
      <c r="Q14" s="252"/>
      <c r="R14" s="252"/>
      <c r="S14" s="252"/>
      <c r="T14" s="252"/>
      <c r="U14" s="252"/>
      <c r="V14" s="252"/>
      <c r="W14" s="252"/>
      <c r="X14" s="252"/>
      <c r="Y14" s="252"/>
      <c r="Z14" s="252"/>
      <c r="AA14" s="252"/>
      <c r="AB14" s="252"/>
      <c r="AC14" s="252"/>
      <c r="AD14" s="387"/>
      <c r="AE14" s="387"/>
      <c r="AF14" s="388"/>
      <c r="AG14" s="100" t="s">
        <v>180</v>
      </c>
      <c r="AH14" s="247"/>
      <c r="AI14" s="248"/>
      <c r="AJ14" s="248"/>
      <c r="AK14" s="248"/>
      <c r="AL14" s="248"/>
      <c r="AM14" s="248"/>
      <c r="AN14" s="249"/>
      <c r="AO14" s="389"/>
      <c r="AP14" s="389"/>
      <c r="AQ14" s="100" t="s">
        <v>180</v>
      </c>
      <c r="AR14" s="247"/>
      <c r="AS14" s="248"/>
      <c r="AT14" s="248"/>
      <c r="AU14" s="248"/>
      <c r="AV14" s="248"/>
      <c r="AW14" s="249"/>
      <c r="AX14" s="390"/>
      <c r="AY14" s="391"/>
      <c r="AZ14" s="101" t="s">
        <v>180</v>
      </c>
      <c r="BA14" s="106"/>
      <c r="BC14" s="236" t="s">
        <v>170</v>
      </c>
      <c r="BD14" s="237"/>
      <c r="BE14" s="237"/>
      <c r="BF14" s="237"/>
      <c r="BG14" s="237"/>
      <c r="BH14" s="238"/>
      <c r="BI14" s="239"/>
      <c r="BJ14" s="239"/>
      <c r="BK14" s="239"/>
    </row>
    <row r="15" spans="1:63" ht="18" customHeight="1">
      <c r="A15" s="243" t="s">
        <v>185</v>
      </c>
      <c r="B15" s="210"/>
      <c r="C15" s="210"/>
      <c r="D15" s="210"/>
      <c r="E15" s="210"/>
      <c r="F15" s="210"/>
      <c r="G15" s="210"/>
      <c r="H15" s="210"/>
      <c r="I15" s="210"/>
      <c r="J15" s="210"/>
      <c r="K15" s="251"/>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2"/>
      <c r="AQ15" s="252"/>
      <c r="AR15" s="252"/>
      <c r="AS15" s="252"/>
      <c r="AT15" s="252"/>
      <c r="AU15" s="252"/>
      <c r="AV15" s="252"/>
      <c r="AW15" s="252"/>
      <c r="AX15" s="252"/>
      <c r="AY15" s="252"/>
      <c r="AZ15" s="253"/>
      <c r="BA15" s="114"/>
      <c r="BC15" s="115"/>
      <c r="BD15" s="116"/>
      <c r="BE15" s="116"/>
      <c r="BF15" s="116"/>
      <c r="BG15" s="116"/>
      <c r="BH15" s="117"/>
      <c r="BI15" s="239"/>
      <c r="BJ15" s="239"/>
      <c r="BK15" s="239"/>
    </row>
    <row r="16" spans="1:63" ht="16.850000000000001" customHeight="1">
      <c r="A16" s="132" t="s">
        <v>15</v>
      </c>
      <c r="B16" s="132"/>
      <c r="C16" s="132"/>
      <c r="D16" s="132"/>
      <c r="E16" s="132"/>
      <c r="F16" s="132"/>
      <c r="G16" s="132"/>
      <c r="H16" s="132"/>
      <c r="I16" s="132"/>
      <c r="J16" s="132"/>
      <c r="K16" s="95"/>
      <c r="L16" s="97"/>
      <c r="M16" s="97"/>
      <c r="N16" s="104"/>
      <c r="O16" s="104"/>
      <c r="P16" s="104"/>
      <c r="Q16" s="104"/>
      <c r="R16" s="104"/>
      <c r="S16" s="235" t="s">
        <v>4</v>
      </c>
      <c r="T16" s="235"/>
      <c r="U16" s="234"/>
      <c r="V16" s="234"/>
      <c r="W16" s="234"/>
      <c r="X16" s="97" t="s">
        <v>5</v>
      </c>
      <c r="Y16" s="234"/>
      <c r="Z16" s="234"/>
      <c r="AA16" s="97" t="s">
        <v>7</v>
      </c>
      <c r="AB16" s="104"/>
      <c r="AC16" s="104"/>
      <c r="AD16" s="235" t="s">
        <v>16</v>
      </c>
      <c r="AE16" s="235"/>
      <c r="AF16" s="235"/>
      <c r="AG16" s="235"/>
      <c r="AH16" s="104"/>
      <c r="AI16" s="104"/>
      <c r="AJ16" s="235" t="s">
        <v>4</v>
      </c>
      <c r="AK16" s="235"/>
      <c r="AL16" s="234"/>
      <c r="AM16" s="234"/>
      <c r="AN16" s="234"/>
      <c r="AO16" s="97" t="s">
        <v>5</v>
      </c>
      <c r="AP16" s="234"/>
      <c r="AQ16" s="234"/>
      <c r="AR16" s="97" t="s">
        <v>7</v>
      </c>
      <c r="AS16" s="104"/>
      <c r="AT16" s="104"/>
      <c r="AU16" s="104"/>
      <c r="AV16" s="104"/>
      <c r="AW16" s="97"/>
      <c r="AX16" s="97"/>
      <c r="AY16" s="97"/>
      <c r="AZ16" s="11"/>
      <c r="BA16" s="6"/>
      <c r="BC16" s="240" t="s">
        <v>171</v>
      </c>
      <c r="BD16" s="241"/>
      <c r="BE16" s="241"/>
      <c r="BF16" s="241"/>
      <c r="BG16" s="241"/>
      <c r="BH16" s="242"/>
      <c r="BI16" s="239"/>
      <c r="BJ16" s="239"/>
      <c r="BK16" s="239"/>
    </row>
    <row r="17" spans="1:63" ht="15" customHeight="1">
      <c r="A17" s="132" t="s">
        <v>17</v>
      </c>
      <c r="B17" s="132"/>
      <c r="C17" s="132"/>
      <c r="D17" s="132"/>
      <c r="E17" s="132"/>
      <c r="F17" s="132"/>
      <c r="G17" s="132"/>
      <c r="H17" s="132"/>
      <c r="I17" s="132"/>
      <c r="J17" s="132"/>
      <c r="K17" s="95"/>
      <c r="L17" s="97"/>
      <c r="M17" s="97"/>
      <c r="N17" s="104"/>
      <c r="O17" s="104"/>
      <c r="P17" s="104"/>
      <c r="Q17" s="104"/>
      <c r="R17" s="104"/>
      <c r="S17" s="235" t="s">
        <v>4</v>
      </c>
      <c r="T17" s="235"/>
      <c r="U17" s="234"/>
      <c r="V17" s="234"/>
      <c r="W17" s="234"/>
      <c r="X17" s="97" t="s">
        <v>5</v>
      </c>
      <c r="Y17" s="234"/>
      <c r="Z17" s="234"/>
      <c r="AA17" s="97" t="s">
        <v>7</v>
      </c>
      <c r="AB17" s="104"/>
      <c r="AC17" s="104"/>
      <c r="AD17" s="235" t="s">
        <v>16</v>
      </c>
      <c r="AE17" s="235"/>
      <c r="AF17" s="235"/>
      <c r="AG17" s="235"/>
      <c r="AH17" s="104"/>
      <c r="AI17" s="104"/>
      <c r="AJ17" s="235" t="s">
        <v>4</v>
      </c>
      <c r="AK17" s="235"/>
      <c r="AL17" s="234"/>
      <c r="AM17" s="234"/>
      <c r="AN17" s="234"/>
      <c r="AO17" s="97" t="s">
        <v>5</v>
      </c>
      <c r="AP17" s="234"/>
      <c r="AQ17" s="234"/>
      <c r="AR17" s="97" t="s">
        <v>7</v>
      </c>
      <c r="AS17" s="104"/>
      <c r="AT17" s="104"/>
      <c r="AU17" s="104"/>
      <c r="AV17" s="104"/>
      <c r="AW17" s="97"/>
      <c r="AX17" s="97"/>
      <c r="AY17" s="97"/>
      <c r="AZ17" s="11"/>
      <c r="BA17" s="6"/>
      <c r="BC17" s="211" t="s">
        <v>98</v>
      </c>
      <c r="BD17" s="212"/>
      <c r="BE17" s="212"/>
      <c r="BF17" s="212"/>
      <c r="BG17" s="212"/>
      <c r="BH17" s="212"/>
      <c r="BI17" s="212"/>
      <c r="BJ17" s="212"/>
      <c r="BK17" s="213"/>
    </row>
    <row r="18" spans="1:63" ht="13.85" customHeight="1">
      <c r="A18" s="132" t="s">
        <v>19</v>
      </c>
      <c r="B18" s="132"/>
      <c r="C18" s="132"/>
      <c r="D18" s="132"/>
      <c r="E18" s="132"/>
      <c r="F18" s="132"/>
      <c r="G18" s="132"/>
      <c r="H18" s="132"/>
      <c r="I18" s="132"/>
      <c r="J18" s="132"/>
      <c r="K18" s="105"/>
      <c r="L18" s="104"/>
      <c r="M18" s="104"/>
      <c r="N18" s="104"/>
      <c r="O18" s="104"/>
      <c r="P18" s="235" t="s">
        <v>20</v>
      </c>
      <c r="Q18" s="235"/>
      <c r="R18" s="235"/>
      <c r="S18" s="235"/>
      <c r="T18" s="235"/>
      <c r="U18" s="235"/>
      <c r="V18" s="235"/>
      <c r="W18" s="235"/>
      <c r="X18" s="235"/>
      <c r="Y18" s="235"/>
      <c r="Z18" s="214">
        <f>'経費1-2(別紙)'!K42</f>
        <v>0</v>
      </c>
      <c r="AA18" s="214"/>
      <c r="AB18" s="214"/>
      <c r="AC18" s="214"/>
      <c r="AD18" s="97" t="s">
        <v>21</v>
      </c>
      <c r="AE18" s="235" t="s">
        <v>22</v>
      </c>
      <c r="AF18" s="235"/>
      <c r="AG18" s="235"/>
      <c r="AH18" s="235"/>
      <c r="AI18" s="147" t="s">
        <v>23</v>
      </c>
      <c r="AJ18" s="147"/>
      <c r="AK18" s="147"/>
      <c r="AL18" s="147"/>
      <c r="AM18" s="147"/>
      <c r="AN18" s="214">
        <f>'経費1-2(別紙)'!Q42</f>
        <v>0</v>
      </c>
      <c r="AO18" s="214"/>
      <c r="AP18" s="214"/>
      <c r="AQ18" s="214"/>
      <c r="AR18" s="96" t="s">
        <v>21</v>
      </c>
      <c r="AS18" s="96"/>
      <c r="AT18" s="97"/>
      <c r="AU18" s="96"/>
      <c r="AV18" s="97"/>
      <c r="AW18" s="104"/>
      <c r="AX18" s="104"/>
      <c r="AY18" s="104"/>
      <c r="AZ18" s="14"/>
      <c r="BC18" s="287" t="s">
        <v>18</v>
      </c>
      <c r="BD18" s="288"/>
      <c r="BE18" s="288"/>
      <c r="BF18" s="288"/>
      <c r="BG18" s="288"/>
      <c r="BH18" s="288"/>
      <c r="BI18" s="288"/>
      <c r="BJ18" s="288"/>
      <c r="BK18" s="289"/>
    </row>
    <row r="19" spans="1:63" ht="15" customHeight="1">
      <c r="A19" s="132"/>
      <c r="B19" s="132"/>
      <c r="C19" s="132"/>
      <c r="D19" s="132"/>
      <c r="E19" s="132"/>
      <c r="F19" s="132"/>
      <c r="G19" s="132"/>
      <c r="H19" s="132"/>
      <c r="I19" s="132"/>
      <c r="J19" s="132"/>
      <c r="K19" s="105"/>
      <c r="L19" s="104"/>
      <c r="M19" s="104"/>
      <c r="N19" s="104"/>
      <c r="O19" s="104"/>
      <c r="P19" s="235" t="s">
        <v>24</v>
      </c>
      <c r="Q19" s="235"/>
      <c r="R19" s="235"/>
      <c r="S19" s="235"/>
      <c r="T19" s="235"/>
      <c r="U19" s="235"/>
      <c r="V19" s="235"/>
      <c r="W19" s="235"/>
      <c r="X19" s="235"/>
      <c r="Y19" s="235"/>
      <c r="Z19" s="214">
        <f>'経費1-2(別紙)'!AC42</f>
        <v>0</v>
      </c>
      <c r="AA19" s="214"/>
      <c r="AB19" s="214"/>
      <c r="AC19" s="214"/>
      <c r="AD19" s="97" t="s">
        <v>21</v>
      </c>
      <c r="AE19" s="280" t="s">
        <v>22</v>
      </c>
      <c r="AF19" s="280"/>
      <c r="AG19" s="280"/>
      <c r="AH19" s="280"/>
      <c r="AI19" s="147" t="s">
        <v>25</v>
      </c>
      <c r="AJ19" s="147"/>
      <c r="AK19" s="147"/>
      <c r="AL19" s="147"/>
      <c r="AM19" s="147"/>
      <c r="AN19" s="214">
        <f>'経費1-2(別紙)'!AI42</f>
        <v>0</v>
      </c>
      <c r="AO19" s="214"/>
      <c r="AP19" s="214"/>
      <c r="AQ19" s="214"/>
      <c r="AR19" s="96" t="s">
        <v>26</v>
      </c>
      <c r="AS19" s="96"/>
      <c r="AT19" s="97"/>
      <c r="AU19" s="96"/>
      <c r="AV19" s="97"/>
      <c r="AW19" s="104"/>
      <c r="AX19" s="104"/>
      <c r="AY19" s="104"/>
      <c r="AZ19" s="14"/>
      <c r="BC19" s="15" t="s">
        <v>172</v>
      </c>
      <c r="BD19" s="16"/>
      <c r="BE19" s="16"/>
      <c r="BF19" s="16"/>
      <c r="BG19" s="16"/>
      <c r="BH19" s="17"/>
      <c r="BI19" s="290"/>
      <c r="BJ19" s="291"/>
      <c r="BK19" s="292"/>
    </row>
    <row r="20" spans="1:63" ht="13.25" customHeight="1">
      <c r="A20" s="132" t="s">
        <v>27</v>
      </c>
      <c r="B20" s="132"/>
      <c r="C20" s="132"/>
      <c r="D20" s="132"/>
      <c r="E20" s="132"/>
      <c r="F20" s="132"/>
      <c r="G20" s="132"/>
      <c r="H20" s="132"/>
      <c r="I20" s="132"/>
      <c r="J20" s="132"/>
      <c r="K20" s="262" t="s">
        <v>28</v>
      </c>
      <c r="L20" s="263"/>
      <c r="M20" s="263"/>
      <c r="N20" s="263"/>
      <c r="O20" s="263"/>
      <c r="P20" s="263"/>
      <c r="Q20" s="263"/>
      <c r="R20" s="263" t="s">
        <v>29</v>
      </c>
      <c r="S20" s="263"/>
      <c r="T20" s="263"/>
      <c r="U20" s="296"/>
      <c r="V20" s="296"/>
      <c r="W20" s="296"/>
      <c r="X20" s="296"/>
      <c r="Y20" s="296"/>
      <c r="Z20" s="296"/>
      <c r="AA20" s="296"/>
      <c r="AB20" s="296"/>
      <c r="AC20" s="272" t="s">
        <v>30</v>
      </c>
      <c r="AD20" s="272"/>
      <c r="AE20" s="272"/>
      <c r="AF20" s="272"/>
      <c r="AG20" s="297" t="s">
        <v>22</v>
      </c>
      <c r="AH20" s="297"/>
      <c r="AI20" s="297"/>
      <c r="AJ20" s="273" t="s">
        <v>31</v>
      </c>
      <c r="AK20" s="273"/>
      <c r="AL20" s="273"/>
      <c r="AM20" s="273"/>
      <c r="AN20" s="274"/>
      <c r="AO20" s="274"/>
      <c r="AP20" s="274"/>
      <c r="AQ20" s="274"/>
      <c r="AR20" s="274"/>
      <c r="AS20" s="274"/>
      <c r="AT20" s="274"/>
      <c r="AU20" s="274"/>
      <c r="AV20" s="275" t="s">
        <v>30</v>
      </c>
      <c r="AW20" s="275"/>
      <c r="AX20" s="275"/>
      <c r="AY20" s="275"/>
      <c r="AZ20" s="17"/>
      <c r="BC20" s="18" t="s">
        <v>173</v>
      </c>
      <c r="BD20" s="19"/>
      <c r="BE20" s="19"/>
      <c r="BF20" s="19"/>
      <c r="BG20" s="19"/>
      <c r="BH20" s="20"/>
      <c r="BI20" s="293"/>
      <c r="BJ20" s="294"/>
      <c r="BK20" s="295"/>
    </row>
    <row r="21" spans="1:63" ht="12.7" customHeight="1">
      <c r="A21" s="132"/>
      <c r="B21" s="132"/>
      <c r="C21" s="132"/>
      <c r="D21" s="132"/>
      <c r="E21" s="132"/>
      <c r="F21" s="132"/>
      <c r="G21" s="132"/>
      <c r="H21" s="132"/>
      <c r="I21" s="132"/>
      <c r="J21" s="132"/>
      <c r="K21" s="276" t="s">
        <v>32</v>
      </c>
      <c r="L21" s="277"/>
      <c r="M21" s="277"/>
      <c r="N21" s="277"/>
      <c r="O21" s="277"/>
      <c r="P21" s="277"/>
      <c r="Q21" s="277"/>
      <c r="R21" s="277" t="s">
        <v>29</v>
      </c>
      <c r="S21" s="277"/>
      <c r="T21" s="277"/>
      <c r="U21" s="278"/>
      <c r="V21" s="278"/>
      <c r="W21" s="278"/>
      <c r="X21" s="278"/>
      <c r="Y21" s="278"/>
      <c r="Z21" s="278"/>
      <c r="AA21" s="278"/>
      <c r="AB21" s="278"/>
      <c r="AC21" s="279" t="s">
        <v>30</v>
      </c>
      <c r="AD21" s="279"/>
      <c r="AE21" s="279"/>
      <c r="AF21" s="279"/>
      <c r="AG21" s="280" t="s">
        <v>22</v>
      </c>
      <c r="AH21" s="280"/>
      <c r="AI21" s="280"/>
      <c r="AJ21" s="281" t="s">
        <v>31</v>
      </c>
      <c r="AK21" s="281"/>
      <c r="AL21" s="281"/>
      <c r="AM21" s="281"/>
      <c r="AN21" s="282"/>
      <c r="AO21" s="282"/>
      <c r="AP21" s="282"/>
      <c r="AQ21" s="282"/>
      <c r="AR21" s="282"/>
      <c r="AS21" s="282"/>
      <c r="AT21" s="282"/>
      <c r="AU21" s="282"/>
      <c r="AV21" s="279" t="s">
        <v>30</v>
      </c>
      <c r="AW21" s="279"/>
      <c r="AX21" s="279"/>
      <c r="AY21" s="279"/>
      <c r="AZ21" s="20"/>
    </row>
    <row r="22" spans="1:63" ht="18.75" customHeight="1">
      <c r="A22" s="122" t="s">
        <v>34</v>
      </c>
    </row>
    <row r="23" spans="1:63" ht="18.75" customHeight="1">
      <c r="A23" s="132" t="s">
        <v>35</v>
      </c>
      <c r="B23" s="132"/>
      <c r="C23" s="132"/>
      <c r="D23" s="132"/>
      <c r="E23" s="132"/>
      <c r="F23" s="132"/>
      <c r="G23" s="132"/>
      <c r="H23" s="132"/>
      <c r="I23" s="132"/>
      <c r="J23" s="132"/>
      <c r="K23" s="132" t="s">
        <v>36</v>
      </c>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t="s">
        <v>37</v>
      </c>
      <c r="AN23" s="132"/>
      <c r="AO23" s="132"/>
      <c r="AP23" s="132"/>
      <c r="AQ23" s="132"/>
      <c r="AR23" s="132"/>
      <c r="AS23" s="132"/>
      <c r="AT23" s="132"/>
      <c r="AU23" s="132"/>
      <c r="AV23" s="132"/>
      <c r="AW23" s="132"/>
      <c r="AX23" s="132"/>
      <c r="AY23" s="132"/>
      <c r="AZ23" s="132"/>
    </row>
    <row r="24" spans="1:63" ht="7.5" customHeight="1">
      <c r="A24" s="150" t="s">
        <v>38</v>
      </c>
      <c r="B24" s="151"/>
      <c r="C24" s="151"/>
      <c r="D24" s="151"/>
      <c r="E24" s="151"/>
      <c r="F24" s="151"/>
      <c r="G24" s="151"/>
      <c r="H24" s="151"/>
      <c r="I24" s="151"/>
      <c r="J24" s="152"/>
      <c r="K24" s="150"/>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2"/>
      <c r="AM24" s="162">
        <f>IF('経費1-2(別紙)'!AP46="",0,'経費1-2(別紙)'!AP46)</f>
        <v>0</v>
      </c>
      <c r="AN24" s="163"/>
      <c r="AO24" s="163"/>
      <c r="AP24" s="163"/>
      <c r="AQ24" s="163"/>
      <c r="AR24" s="163"/>
      <c r="AS24" s="163"/>
      <c r="AT24" s="163"/>
      <c r="AU24" s="163"/>
      <c r="AV24" s="163"/>
      <c r="AW24" s="163"/>
      <c r="AX24" s="163"/>
      <c r="AY24" s="163"/>
      <c r="AZ24" s="187" t="s">
        <v>39</v>
      </c>
    </row>
    <row r="25" spans="1:63" ht="15" customHeight="1">
      <c r="A25" s="153"/>
      <c r="B25" s="154"/>
      <c r="C25" s="154"/>
      <c r="D25" s="154"/>
      <c r="E25" s="154"/>
      <c r="F25" s="154"/>
      <c r="G25" s="154"/>
      <c r="H25" s="154"/>
      <c r="I25" s="154"/>
      <c r="J25" s="155"/>
      <c r="K25" s="298" t="s">
        <v>131</v>
      </c>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300"/>
      <c r="AM25" s="164"/>
      <c r="AN25" s="165"/>
      <c r="AO25" s="165"/>
      <c r="AP25" s="165"/>
      <c r="AQ25" s="165"/>
      <c r="AR25" s="165"/>
      <c r="AS25" s="165"/>
      <c r="AT25" s="165"/>
      <c r="AU25" s="165"/>
      <c r="AV25" s="165"/>
      <c r="AW25" s="165"/>
      <c r="AX25" s="165"/>
      <c r="AY25" s="165"/>
      <c r="AZ25" s="188"/>
    </row>
    <row r="26" spans="1:63" ht="7.5" customHeight="1">
      <c r="A26" s="153"/>
      <c r="B26" s="154"/>
      <c r="C26" s="154"/>
      <c r="D26" s="154"/>
      <c r="E26" s="154"/>
      <c r="F26" s="154"/>
      <c r="G26" s="154"/>
      <c r="H26" s="154"/>
      <c r="I26" s="154"/>
      <c r="J26" s="155"/>
      <c r="K26" s="153"/>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164"/>
      <c r="AN26" s="165"/>
      <c r="AO26" s="165"/>
      <c r="AP26" s="165"/>
      <c r="AQ26" s="165"/>
      <c r="AR26" s="165"/>
      <c r="AS26" s="165"/>
      <c r="AT26" s="165"/>
      <c r="AU26" s="165"/>
      <c r="AV26" s="165"/>
      <c r="AW26" s="165"/>
      <c r="AX26" s="165"/>
      <c r="AY26" s="165"/>
      <c r="AZ26" s="188"/>
    </row>
    <row r="27" spans="1:63" ht="17.45" customHeight="1">
      <c r="A27" s="113" t="s">
        <v>183</v>
      </c>
      <c r="B27" s="58"/>
      <c r="C27" s="98"/>
      <c r="D27" s="98"/>
      <c r="E27" s="98"/>
      <c r="F27" s="98"/>
      <c r="G27" s="98"/>
      <c r="H27" s="98"/>
      <c r="I27" s="98"/>
      <c r="J27" s="99"/>
      <c r="K27" s="269" t="str">
        <f>IF(Q14="","",Q14)</f>
        <v/>
      </c>
      <c r="L27" s="270"/>
      <c r="M27" s="270"/>
      <c r="N27" s="270"/>
      <c r="O27" s="270"/>
      <c r="P27" s="270"/>
      <c r="Q27" s="270"/>
      <c r="R27" s="271"/>
      <c r="S27" s="392" t="str">
        <f>IF(AD14="","",AM24*AD14/100)</f>
        <v/>
      </c>
      <c r="T27" s="392"/>
      <c r="U27" s="392"/>
      <c r="V27" s="392"/>
      <c r="W27" s="392"/>
      <c r="X27" s="124" t="s">
        <v>39</v>
      </c>
      <c r="Y27" s="269" t="str">
        <f>IF(AH14="","",AH14)</f>
        <v/>
      </c>
      <c r="Z27" s="270"/>
      <c r="AA27" s="270"/>
      <c r="AB27" s="270"/>
      <c r="AC27" s="270"/>
      <c r="AD27" s="270"/>
      <c r="AE27" s="270"/>
      <c r="AF27" s="271"/>
      <c r="AG27" s="393" t="str">
        <f>IF(AO14="","",AM24*AO14/100)</f>
        <v/>
      </c>
      <c r="AH27" s="393"/>
      <c r="AI27" s="393"/>
      <c r="AJ27" s="393"/>
      <c r="AK27" s="393"/>
      <c r="AL27" s="124" t="s">
        <v>39</v>
      </c>
      <c r="AM27" s="269" t="str">
        <f>IF(AR14="","",AR14)</f>
        <v/>
      </c>
      <c r="AN27" s="270"/>
      <c r="AO27" s="270"/>
      <c r="AP27" s="270"/>
      <c r="AQ27" s="270"/>
      <c r="AR27" s="270"/>
      <c r="AS27" s="270"/>
      <c r="AT27" s="271"/>
      <c r="AU27" s="393" t="str">
        <f>IF(AX14="","",AM24*AX14/100)</f>
        <v/>
      </c>
      <c r="AV27" s="393"/>
      <c r="AW27" s="393"/>
      <c r="AX27" s="393"/>
      <c r="AY27" s="393"/>
      <c r="AZ27" s="93" t="s">
        <v>39</v>
      </c>
    </row>
    <row r="28" spans="1:63" ht="15" customHeight="1">
      <c r="A28" s="189" t="s">
        <v>40</v>
      </c>
      <c r="B28" s="190"/>
      <c r="C28" s="190"/>
      <c r="D28" s="190"/>
      <c r="E28" s="190"/>
      <c r="F28" s="190"/>
      <c r="G28" s="190"/>
      <c r="H28" s="190"/>
      <c r="I28" s="190"/>
      <c r="J28" s="191"/>
      <c r="K28" s="308" t="s">
        <v>184</v>
      </c>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10"/>
      <c r="AM28" s="283">
        <f>IF('経費1-2(別紙)'!AP47="",0,'経費1-2(別紙)'!AP47)</f>
        <v>0</v>
      </c>
      <c r="AN28" s="284"/>
      <c r="AO28" s="284"/>
      <c r="AP28" s="284"/>
      <c r="AQ28" s="284"/>
      <c r="AR28" s="284"/>
      <c r="AS28" s="284"/>
      <c r="AT28" s="284"/>
      <c r="AU28" s="284"/>
      <c r="AV28" s="284"/>
      <c r="AW28" s="284"/>
      <c r="AX28" s="284"/>
      <c r="AY28" s="284"/>
      <c r="AZ28" s="187" t="s">
        <v>39</v>
      </c>
    </row>
    <row r="29" spans="1:63" ht="11.4" customHeight="1">
      <c r="A29" s="305"/>
      <c r="B29" s="306"/>
      <c r="C29" s="306"/>
      <c r="D29" s="306"/>
      <c r="E29" s="306"/>
      <c r="F29" s="306"/>
      <c r="G29" s="306"/>
      <c r="H29" s="306"/>
      <c r="I29" s="306"/>
      <c r="J29" s="307"/>
      <c r="K29" s="311"/>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3"/>
      <c r="AM29" s="285"/>
      <c r="AN29" s="286"/>
      <c r="AO29" s="286"/>
      <c r="AP29" s="286"/>
      <c r="AQ29" s="286"/>
      <c r="AR29" s="286"/>
      <c r="AS29" s="286"/>
      <c r="AT29" s="286"/>
      <c r="AU29" s="286"/>
      <c r="AV29" s="286"/>
      <c r="AW29" s="286"/>
      <c r="AX29" s="286"/>
      <c r="AY29" s="286"/>
      <c r="AZ29" s="265"/>
    </row>
    <row r="30" spans="1:63" ht="22.5" customHeight="1">
      <c r="A30" s="178" t="s">
        <v>109</v>
      </c>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80"/>
    </row>
    <row r="31" spans="1:63" ht="15" customHeight="1">
      <c r="A31" s="129" t="s">
        <v>41</v>
      </c>
      <c r="B31" s="129"/>
      <c r="C31" s="129"/>
      <c r="D31" s="129"/>
      <c r="E31" s="129"/>
      <c r="F31" s="129"/>
      <c r="G31" s="129"/>
      <c r="H31" s="129"/>
      <c r="I31" s="129"/>
      <c r="J31" s="129"/>
      <c r="K31" s="129" t="s">
        <v>42</v>
      </c>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f>ROUNDDOWN(SUM(AM24+AM28)*0.2,0)</f>
        <v>0</v>
      </c>
      <c r="AN31" s="131"/>
      <c r="AO31" s="131"/>
      <c r="AP31" s="131"/>
      <c r="AQ31" s="131"/>
      <c r="AR31" s="131"/>
      <c r="AS31" s="131"/>
      <c r="AT31" s="131"/>
      <c r="AU31" s="131"/>
      <c r="AV31" s="131"/>
      <c r="AW31" s="131"/>
      <c r="AX31" s="131"/>
      <c r="AY31" s="131"/>
      <c r="AZ31" s="22" t="s">
        <v>39</v>
      </c>
    </row>
    <row r="32" spans="1:63" ht="15" customHeight="1">
      <c r="A32" s="129" t="s">
        <v>104</v>
      </c>
      <c r="B32" s="129"/>
      <c r="C32" s="129"/>
      <c r="D32" s="129"/>
      <c r="E32" s="129"/>
      <c r="F32" s="129"/>
      <c r="G32" s="129"/>
      <c r="H32" s="129"/>
      <c r="I32" s="129"/>
      <c r="J32" s="129"/>
      <c r="K32" s="129" t="s">
        <v>43</v>
      </c>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30">
        <f>ROUNDDOWN(SUM(AM24+AM28+AM31)*0.3,0)</f>
        <v>0</v>
      </c>
      <c r="AN32" s="131"/>
      <c r="AO32" s="131"/>
      <c r="AP32" s="131"/>
      <c r="AQ32" s="131"/>
      <c r="AR32" s="131"/>
      <c r="AS32" s="131"/>
      <c r="AT32" s="131"/>
      <c r="AU32" s="131"/>
      <c r="AV32" s="131"/>
      <c r="AW32" s="131"/>
      <c r="AX32" s="131"/>
      <c r="AY32" s="131"/>
      <c r="AZ32" s="22" t="s">
        <v>39</v>
      </c>
    </row>
    <row r="33" spans="1:52" ht="15" customHeight="1">
      <c r="A33" s="129" t="s">
        <v>44</v>
      </c>
      <c r="B33" s="129"/>
      <c r="C33" s="129"/>
      <c r="D33" s="129"/>
      <c r="E33" s="129"/>
      <c r="F33" s="129"/>
      <c r="G33" s="129"/>
      <c r="H33" s="129"/>
      <c r="I33" s="129"/>
      <c r="J33" s="129"/>
      <c r="K33" s="129" t="s">
        <v>45</v>
      </c>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30">
        <f>SUM(AM24+AM28+AM31+AM32)</f>
        <v>0</v>
      </c>
      <c r="AN33" s="131"/>
      <c r="AO33" s="131"/>
      <c r="AP33" s="131"/>
      <c r="AQ33" s="131"/>
      <c r="AR33" s="131"/>
      <c r="AS33" s="131"/>
      <c r="AT33" s="131"/>
      <c r="AU33" s="131"/>
      <c r="AV33" s="131"/>
      <c r="AW33" s="131"/>
      <c r="AX33" s="131"/>
      <c r="AY33" s="131"/>
      <c r="AZ33" s="22" t="s">
        <v>39</v>
      </c>
    </row>
    <row r="34" spans="1:52" ht="18.75" customHeight="1">
      <c r="A34" s="123" t="s">
        <v>140</v>
      </c>
      <c r="B34" s="23"/>
      <c r="C34" s="23"/>
      <c r="D34" s="23"/>
      <c r="E34" s="23"/>
      <c r="F34" s="23"/>
      <c r="G34" s="23"/>
      <c r="H34" s="23"/>
      <c r="I34" s="23"/>
      <c r="J34" s="23"/>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5"/>
      <c r="AV34" s="25"/>
      <c r="AW34" s="25"/>
      <c r="AX34" s="25"/>
      <c r="AY34" s="25"/>
      <c r="AZ34" s="25"/>
    </row>
    <row r="35" spans="1:52" ht="18.75" customHeight="1" thickBot="1">
      <c r="A35" s="210" t="s">
        <v>35</v>
      </c>
      <c r="B35" s="210"/>
      <c r="C35" s="210"/>
      <c r="D35" s="210"/>
      <c r="E35" s="210"/>
      <c r="F35" s="210"/>
      <c r="G35" s="210"/>
      <c r="H35" s="210"/>
      <c r="I35" s="210"/>
      <c r="J35" s="210"/>
      <c r="K35" s="210" t="s">
        <v>36</v>
      </c>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t="s">
        <v>37</v>
      </c>
      <c r="AN35" s="210"/>
      <c r="AO35" s="210"/>
      <c r="AP35" s="210"/>
      <c r="AQ35" s="210"/>
      <c r="AR35" s="210"/>
      <c r="AS35" s="210"/>
      <c r="AT35" s="210"/>
      <c r="AU35" s="210"/>
      <c r="AV35" s="210"/>
      <c r="AW35" s="210"/>
      <c r="AX35" s="210"/>
      <c r="AY35" s="210"/>
      <c r="AZ35" s="210"/>
    </row>
    <row r="36" spans="1:52" ht="15" customHeight="1" thickBot="1">
      <c r="A36" s="149" t="s">
        <v>141</v>
      </c>
      <c r="B36" s="149"/>
      <c r="C36" s="149"/>
      <c r="D36" s="149"/>
      <c r="E36" s="149"/>
      <c r="F36" s="149"/>
      <c r="G36" s="149"/>
      <c r="H36" s="149"/>
      <c r="I36" s="149"/>
      <c r="J36" s="149"/>
      <c r="K36" s="26" t="s">
        <v>174</v>
      </c>
      <c r="L36" s="27"/>
      <c r="M36" s="27"/>
      <c r="N36" s="27"/>
      <c r="O36" s="27"/>
      <c r="P36" s="27"/>
      <c r="Q36" s="27"/>
      <c r="R36" s="27"/>
      <c r="S36" s="27"/>
      <c r="T36" s="27"/>
      <c r="U36" s="27"/>
      <c r="V36" s="27"/>
      <c r="W36" s="27"/>
      <c r="Z36" s="175"/>
      <c r="AA36" s="176"/>
      <c r="AB36" s="27" t="s">
        <v>134</v>
      </c>
      <c r="AC36" s="27"/>
      <c r="AD36" s="27"/>
      <c r="AE36" s="27"/>
      <c r="AF36" s="27"/>
      <c r="AG36" s="27"/>
      <c r="AH36" s="27"/>
      <c r="AI36" s="27"/>
      <c r="AJ36" s="27"/>
      <c r="AK36" s="27"/>
      <c r="AL36" s="28"/>
      <c r="AM36" s="257">
        <f>10000*Z36</f>
        <v>0</v>
      </c>
      <c r="AN36" s="257"/>
      <c r="AO36" s="257"/>
      <c r="AP36" s="257"/>
      <c r="AQ36" s="257"/>
      <c r="AR36" s="257"/>
      <c r="AS36" s="257"/>
      <c r="AT36" s="257"/>
      <c r="AU36" s="257"/>
      <c r="AV36" s="257"/>
      <c r="AW36" s="257"/>
      <c r="AX36" s="257"/>
      <c r="AY36" s="258"/>
      <c r="AZ36" s="29" t="s">
        <v>39</v>
      </c>
    </row>
    <row r="37" spans="1:52" ht="15" customHeight="1">
      <c r="A37" s="149" t="s">
        <v>47</v>
      </c>
      <c r="B37" s="149"/>
      <c r="C37" s="149"/>
      <c r="D37" s="149"/>
      <c r="E37" s="149"/>
      <c r="F37" s="149"/>
      <c r="G37" s="149"/>
      <c r="H37" s="149"/>
      <c r="I37" s="149"/>
      <c r="J37" s="149"/>
      <c r="K37" s="149" t="s">
        <v>175</v>
      </c>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257">
        <f>AM36</f>
        <v>0</v>
      </c>
      <c r="AN37" s="257"/>
      <c r="AO37" s="257"/>
      <c r="AP37" s="257"/>
      <c r="AQ37" s="257"/>
      <c r="AR37" s="257"/>
      <c r="AS37" s="257"/>
      <c r="AT37" s="257"/>
      <c r="AU37" s="257"/>
      <c r="AV37" s="257"/>
      <c r="AW37" s="257"/>
      <c r="AX37" s="257"/>
      <c r="AY37" s="258"/>
      <c r="AZ37" s="29" t="s">
        <v>39</v>
      </c>
    </row>
    <row r="38" spans="1:52" ht="18.75" customHeight="1">
      <c r="A38" s="122" t="s">
        <v>135</v>
      </c>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row>
    <row r="39" spans="1:52" ht="15" customHeight="1" thickBot="1">
      <c r="A39" s="132" t="s">
        <v>35</v>
      </c>
      <c r="B39" s="132"/>
      <c r="C39" s="132"/>
      <c r="D39" s="132"/>
      <c r="E39" s="132"/>
      <c r="F39" s="132"/>
      <c r="G39" s="132"/>
      <c r="H39" s="132"/>
      <c r="I39" s="132"/>
      <c r="J39" s="132"/>
      <c r="K39" s="132" t="s">
        <v>36</v>
      </c>
      <c r="L39" s="132"/>
      <c r="M39" s="132"/>
      <c r="N39" s="132"/>
      <c r="O39" s="132"/>
      <c r="P39" s="132"/>
      <c r="Q39" s="132"/>
      <c r="R39" s="132"/>
      <c r="S39" s="132"/>
      <c r="T39" s="268"/>
      <c r="U39" s="268"/>
      <c r="V39" s="132"/>
      <c r="W39" s="132"/>
      <c r="X39" s="132"/>
      <c r="Y39" s="132"/>
      <c r="Z39" s="132"/>
      <c r="AA39" s="132"/>
      <c r="AB39" s="132"/>
      <c r="AC39" s="132"/>
      <c r="AD39" s="132"/>
      <c r="AE39" s="132"/>
      <c r="AF39" s="132"/>
      <c r="AG39" s="132"/>
      <c r="AH39" s="132"/>
      <c r="AI39" s="132"/>
      <c r="AJ39" s="132"/>
      <c r="AK39" s="132"/>
      <c r="AL39" s="132"/>
      <c r="AM39" s="132" t="s">
        <v>37</v>
      </c>
      <c r="AN39" s="132"/>
      <c r="AO39" s="132"/>
      <c r="AP39" s="132"/>
      <c r="AQ39" s="132"/>
      <c r="AR39" s="132"/>
      <c r="AS39" s="132"/>
      <c r="AT39" s="132"/>
      <c r="AU39" s="132"/>
      <c r="AV39" s="132"/>
      <c r="AW39" s="132"/>
      <c r="AX39" s="132"/>
      <c r="AY39" s="132"/>
      <c r="AZ39" s="132"/>
    </row>
    <row r="40" spans="1:52" ht="15" customHeight="1" thickBot="1">
      <c r="A40" s="201" t="s">
        <v>46</v>
      </c>
      <c r="B40" s="132"/>
      <c r="C40" s="132"/>
      <c r="D40" s="132"/>
      <c r="E40" s="132"/>
      <c r="F40" s="132"/>
      <c r="G40" s="132"/>
      <c r="H40" s="132"/>
      <c r="I40" s="132"/>
      <c r="J40" s="132"/>
      <c r="K40" s="202" t="s">
        <v>153</v>
      </c>
      <c r="L40" s="203"/>
      <c r="M40" s="203"/>
      <c r="N40" s="203"/>
      <c r="O40" s="203"/>
      <c r="P40" s="204">
        <v>50000</v>
      </c>
      <c r="Q40" s="204"/>
      <c r="R40" s="208" t="s">
        <v>110</v>
      </c>
      <c r="S40" s="208"/>
      <c r="T40" s="175"/>
      <c r="U40" s="176"/>
      <c r="V40" s="31" t="s">
        <v>111</v>
      </c>
      <c r="W40" s="31"/>
      <c r="X40" s="9"/>
      <c r="Y40" s="31"/>
      <c r="Z40" s="31"/>
      <c r="AA40" s="31"/>
      <c r="AB40" s="31"/>
      <c r="AC40" s="31"/>
      <c r="AD40" s="31"/>
      <c r="AE40" s="31"/>
      <c r="AF40" s="31"/>
      <c r="AG40" s="31"/>
      <c r="AH40" s="31"/>
      <c r="AI40" s="31"/>
      <c r="AJ40" s="31"/>
      <c r="AK40" s="31"/>
      <c r="AL40" s="32"/>
      <c r="AM40" s="205">
        <f>P40*T40</f>
        <v>0</v>
      </c>
      <c r="AN40" s="205"/>
      <c r="AO40" s="205"/>
      <c r="AP40" s="205"/>
      <c r="AQ40" s="205"/>
      <c r="AR40" s="205"/>
      <c r="AS40" s="205"/>
      <c r="AT40" s="205"/>
      <c r="AU40" s="205"/>
      <c r="AV40" s="205"/>
      <c r="AW40" s="205"/>
      <c r="AX40" s="205"/>
      <c r="AY40" s="130"/>
      <c r="AZ40" s="22" t="s">
        <v>39</v>
      </c>
    </row>
    <row r="41" spans="1:52" ht="15" customHeight="1" thickBot="1">
      <c r="A41" s="132"/>
      <c r="B41" s="132"/>
      <c r="C41" s="132"/>
      <c r="D41" s="132"/>
      <c r="E41" s="132"/>
      <c r="F41" s="132"/>
      <c r="G41" s="132"/>
      <c r="H41" s="132"/>
      <c r="I41" s="132"/>
      <c r="J41" s="132"/>
      <c r="K41" s="202" t="s">
        <v>154</v>
      </c>
      <c r="L41" s="203"/>
      <c r="M41" s="203"/>
      <c r="N41" s="203"/>
      <c r="O41" s="203"/>
      <c r="P41" s="204">
        <v>20000</v>
      </c>
      <c r="Q41" s="204"/>
      <c r="R41" s="209" t="s">
        <v>110</v>
      </c>
      <c r="S41" s="209"/>
      <c r="T41" s="175"/>
      <c r="U41" s="176"/>
      <c r="V41" s="31" t="s">
        <v>112</v>
      </c>
      <c r="W41" s="31"/>
      <c r="X41" s="9"/>
      <c r="Y41" s="31"/>
      <c r="Z41" s="31"/>
      <c r="AA41" s="31"/>
      <c r="AB41" s="31"/>
      <c r="AC41" s="31"/>
      <c r="AD41" s="31"/>
      <c r="AE41" s="31"/>
      <c r="AF41" s="31"/>
      <c r="AG41" s="31"/>
      <c r="AH41" s="31"/>
      <c r="AI41" s="31"/>
      <c r="AJ41" s="31"/>
      <c r="AK41" s="31"/>
      <c r="AL41" s="32"/>
      <c r="AM41" s="205">
        <f>P41*T41</f>
        <v>0</v>
      </c>
      <c r="AN41" s="205"/>
      <c r="AO41" s="205"/>
      <c r="AP41" s="205"/>
      <c r="AQ41" s="205"/>
      <c r="AR41" s="205"/>
      <c r="AS41" s="205"/>
      <c r="AT41" s="205"/>
      <c r="AU41" s="205"/>
      <c r="AV41" s="205"/>
      <c r="AW41" s="205"/>
      <c r="AX41" s="205"/>
      <c r="AY41" s="130"/>
      <c r="AZ41" s="22" t="s">
        <v>39</v>
      </c>
    </row>
    <row r="42" spans="1:52" ht="15" customHeight="1" thickBot="1">
      <c r="A42" s="132"/>
      <c r="B42" s="132"/>
      <c r="C42" s="132"/>
      <c r="D42" s="132"/>
      <c r="E42" s="132"/>
      <c r="F42" s="132"/>
      <c r="G42" s="132"/>
      <c r="H42" s="132"/>
      <c r="I42" s="132"/>
      <c r="J42" s="132"/>
      <c r="K42" s="206" t="s">
        <v>155</v>
      </c>
      <c r="L42" s="207"/>
      <c r="M42" s="207"/>
      <c r="N42" s="207"/>
      <c r="O42" s="207"/>
      <c r="P42" s="204">
        <v>20000</v>
      </c>
      <c r="Q42" s="204"/>
      <c r="R42" s="209" t="s">
        <v>110</v>
      </c>
      <c r="S42" s="209"/>
      <c r="T42" s="175"/>
      <c r="U42" s="176"/>
      <c r="V42" s="31" t="s">
        <v>112</v>
      </c>
      <c r="W42" s="31"/>
      <c r="Y42" s="31"/>
      <c r="Z42" s="31"/>
      <c r="AA42" s="31"/>
      <c r="AB42" s="31"/>
      <c r="AC42" s="31"/>
      <c r="AD42" s="31"/>
      <c r="AE42" s="31"/>
      <c r="AF42" s="31"/>
      <c r="AG42" s="31"/>
      <c r="AH42" s="31"/>
      <c r="AI42" s="31"/>
      <c r="AJ42" s="31"/>
      <c r="AK42" s="31"/>
      <c r="AL42" s="32"/>
      <c r="AM42" s="205">
        <f>P42*T42</f>
        <v>0</v>
      </c>
      <c r="AN42" s="205"/>
      <c r="AO42" s="205"/>
      <c r="AP42" s="205"/>
      <c r="AQ42" s="205"/>
      <c r="AR42" s="205"/>
      <c r="AS42" s="205"/>
      <c r="AT42" s="205"/>
      <c r="AU42" s="205"/>
      <c r="AV42" s="205"/>
      <c r="AW42" s="205"/>
      <c r="AX42" s="205"/>
      <c r="AY42" s="130"/>
      <c r="AZ42" s="22" t="s">
        <v>39</v>
      </c>
    </row>
    <row r="43" spans="1:52" ht="15" customHeight="1">
      <c r="A43" s="129" t="s">
        <v>52</v>
      </c>
      <c r="B43" s="129"/>
      <c r="C43" s="129"/>
      <c r="D43" s="129"/>
      <c r="E43" s="129"/>
      <c r="F43" s="129"/>
      <c r="G43" s="129"/>
      <c r="H43" s="129"/>
      <c r="I43" s="129"/>
      <c r="J43" s="129"/>
      <c r="K43" s="129" t="s">
        <v>156</v>
      </c>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30">
        <f>SUM(AM40:AY42)</f>
        <v>0</v>
      </c>
      <c r="AN43" s="131"/>
      <c r="AO43" s="131"/>
      <c r="AP43" s="131"/>
      <c r="AQ43" s="131"/>
      <c r="AR43" s="131"/>
      <c r="AS43" s="131"/>
      <c r="AT43" s="131"/>
      <c r="AU43" s="131"/>
      <c r="AV43" s="131"/>
      <c r="AW43" s="131"/>
      <c r="AX43" s="131"/>
      <c r="AY43" s="131"/>
      <c r="AZ43" s="22" t="s">
        <v>39</v>
      </c>
    </row>
    <row r="44" spans="1:52" ht="18.75" customHeight="1">
      <c r="A44" s="123" t="s">
        <v>178</v>
      </c>
      <c r="B44" s="23"/>
      <c r="C44" s="23"/>
      <c r="D44" s="23"/>
      <c r="E44" s="23"/>
      <c r="F44" s="23"/>
      <c r="G44" s="23"/>
      <c r="H44" s="23"/>
      <c r="I44" s="23"/>
      <c r="J44" s="23"/>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5"/>
      <c r="AV44" s="25"/>
      <c r="AW44" s="25"/>
      <c r="AX44" s="25"/>
      <c r="AY44" s="25"/>
      <c r="AZ44" s="25"/>
    </row>
    <row r="45" spans="1:52" ht="18.75" customHeight="1">
      <c r="A45" s="210" t="s">
        <v>35</v>
      </c>
      <c r="B45" s="210"/>
      <c r="C45" s="210"/>
      <c r="D45" s="210"/>
      <c r="E45" s="210"/>
      <c r="F45" s="210"/>
      <c r="G45" s="210"/>
      <c r="H45" s="210"/>
      <c r="I45" s="210"/>
      <c r="J45" s="210"/>
      <c r="K45" s="319" t="s">
        <v>36</v>
      </c>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210" t="s">
        <v>37</v>
      </c>
      <c r="AN45" s="210"/>
      <c r="AO45" s="210"/>
      <c r="AP45" s="210"/>
      <c r="AQ45" s="210"/>
      <c r="AR45" s="210"/>
      <c r="AS45" s="210"/>
      <c r="AT45" s="210"/>
      <c r="AU45" s="210"/>
      <c r="AV45" s="210"/>
      <c r="AW45" s="210"/>
      <c r="AX45" s="210"/>
      <c r="AY45" s="210"/>
      <c r="AZ45" s="210"/>
    </row>
    <row r="46" spans="1:52" ht="15" customHeight="1">
      <c r="A46" s="149" t="s">
        <v>157</v>
      </c>
      <c r="B46" s="149"/>
      <c r="C46" s="149"/>
      <c r="D46" s="149"/>
      <c r="E46" s="149"/>
      <c r="F46" s="149"/>
      <c r="G46" s="149"/>
      <c r="H46" s="149"/>
      <c r="I46" s="149"/>
      <c r="J46" s="149"/>
      <c r="K46" s="314" t="s">
        <v>176</v>
      </c>
      <c r="L46" s="315"/>
      <c r="M46" s="315"/>
      <c r="N46" s="315"/>
      <c r="O46" s="315"/>
      <c r="P46" s="315"/>
      <c r="Q46" s="315"/>
      <c r="R46" s="315"/>
      <c r="S46" s="315"/>
      <c r="T46" s="315"/>
      <c r="U46" s="315"/>
      <c r="V46" s="315"/>
      <c r="W46" s="315"/>
      <c r="X46" s="315"/>
      <c r="Y46" s="315"/>
      <c r="Z46" s="315"/>
      <c r="AA46" s="315"/>
      <c r="AB46" s="315"/>
      <c r="AC46" s="315"/>
      <c r="AD46" s="315"/>
      <c r="AE46" s="315"/>
      <c r="AF46" s="315"/>
      <c r="AG46" s="315"/>
      <c r="AH46" s="315"/>
      <c r="AI46" s="315"/>
      <c r="AJ46" s="315"/>
      <c r="AK46" s="315"/>
      <c r="AL46" s="316"/>
      <c r="AM46" s="257"/>
      <c r="AN46" s="257"/>
      <c r="AO46" s="257"/>
      <c r="AP46" s="257"/>
      <c r="AQ46" s="257"/>
      <c r="AR46" s="257"/>
      <c r="AS46" s="257"/>
      <c r="AT46" s="257"/>
      <c r="AU46" s="257"/>
      <c r="AV46" s="257"/>
      <c r="AW46" s="257"/>
      <c r="AX46" s="257"/>
      <c r="AY46" s="258"/>
      <c r="AZ46" s="29" t="s">
        <v>39</v>
      </c>
    </row>
    <row r="47" spans="1:52" ht="15" customHeight="1">
      <c r="A47" s="149" t="s">
        <v>158</v>
      </c>
      <c r="B47" s="317"/>
      <c r="C47" s="317"/>
      <c r="D47" s="317"/>
      <c r="E47" s="317"/>
      <c r="F47" s="317"/>
      <c r="G47" s="317"/>
      <c r="H47" s="317"/>
      <c r="I47" s="317"/>
      <c r="J47" s="317"/>
      <c r="K47" s="198" t="s">
        <v>177</v>
      </c>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200"/>
      <c r="AM47" s="257"/>
      <c r="AN47" s="257"/>
      <c r="AO47" s="257"/>
      <c r="AP47" s="257"/>
      <c r="AQ47" s="257"/>
      <c r="AR47" s="257"/>
      <c r="AS47" s="257"/>
      <c r="AT47" s="257"/>
      <c r="AU47" s="257"/>
      <c r="AV47" s="257"/>
      <c r="AW47" s="257"/>
      <c r="AX47" s="257"/>
      <c r="AY47" s="258"/>
      <c r="AZ47" s="29" t="s">
        <v>39</v>
      </c>
    </row>
    <row r="48" spans="1:52" ht="15" customHeight="1">
      <c r="A48" s="129" t="s">
        <v>137</v>
      </c>
      <c r="B48" s="129"/>
      <c r="C48" s="129"/>
      <c r="D48" s="129"/>
      <c r="E48" s="129"/>
      <c r="F48" s="129"/>
      <c r="G48" s="129"/>
      <c r="H48" s="129"/>
      <c r="I48" s="129"/>
      <c r="J48" s="129"/>
      <c r="K48" s="129" t="s">
        <v>159</v>
      </c>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318"/>
      <c r="AN48" s="318"/>
      <c r="AO48" s="318"/>
      <c r="AP48" s="318"/>
      <c r="AQ48" s="318"/>
      <c r="AR48" s="318"/>
      <c r="AS48" s="318"/>
      <c r="AT48" s="318"/>
      <c r="AU48" s="318"/>
      <c r="AV48" s="318"/>
      <c r="AW48" s="318"/>
      <c r="AX48" s="318"/>
      <c r="AY48" s="144"/>
      <c r="AZ48" s="33" t="s">
        <v>39</v>
      </c>
    </row>
    <row r="49" spans="1:64" ht="18.75" customHeight="1">
      <c r="A49" s="122" t="s">
        <v>138</v>
      </c>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row>
    <row r="50" spans="1:64" ht="15" customHeight="1">
      <c r="A50" s="132" t="s">
        <v>35</v>
      </c>
      <c r="B50" s="132"/>
      <c r="C50" s="132"/>
      <c r="D50" s="132"/>
      <c r="E50" s="132"/>
      <c r="F50" s="132"/>
      <c r="G50" s="132"/>
      <c r="H50" s="132"/>
      <c r="I50" s="132"/>
      <c r="J50" s="132"/>
      <c r="K50" s="132" t="s">
        <v>36</v>
      </c>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t="s">
        <v>37</v>
      </c>
      <c r="AN50" s="132"/>
      <c r="AO50" s="132"/>
      <c r="AP50" s="132"/>
      <c r="AQ50" s="132"/>
      <c r="AR50" s="132"/>
      <c r="AS50" s="132"/>
      <c r="AT50" s="132"/>
      <c r="AU50" s="132"/>
      <c r="AV50" s="132"/>
      <c r="AW50" s="132"/>
      <c r="AX50" s="132"/>
      <c r="AY50" s="132"/>
      <c r="AZ50" s="132"/>
    </row>
    <row r="51" spans="1:64" ht="7.5" customHeight="1">
      <c r="A51" s="181" t="s">
        <v>160</v>
      </c>
      <c r="B51" s="182"/>
      <c r="C51" s="182"/>
      <c r="D51" s="182"/>
      <c r="E51" s="182"/>
      <c r="F51" s="182"/>
      <c r="G51" s="182"/>
      <c r="H51" s="182"/>
      <c r="I51" s="182"/>
      <c r="J51" s="183"/>
      <c r="K51" s="150"/>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2"/>
      <c r="AM51" s="162">
        <f>IF('経費1-2(別紙)'!W42="",0,IF(BI18=1,'経費1-2(別紙)'!AP49,'経費1-2(別紙)'!AP48))</f>
        <v>0</v>
      </c>
      <c r="AN51" s="163"/>
      <c r="AO51" s="163"/>
      <c r="AP51" s="163"/>
      <c r="AQ51" s="163"/>
      <c r="AR51" s="163"/>
      <c r="AS51" s="163"/>
      <c r="AT51" s="163"/>
      <c r="AU51" s="163"/>
      <c r="AV51" s="163"/>
      <c r="AW51" s="163"/>
      <c r="AX51" s="163"/>
      <c r="AY51" s="163"/>
      <c r="AZ51" s="187" t="s">
        <v>39</v>
      </c>
    </row>
    <row r="52" spans="1:64" ht="15" customHeight="1">
      <c r="A52" s="184"/>
      <c r="B52" s="185"/>
      <c r="C52" s="185"/>
      <c r="D52" s="185"/>
      <c r="E52" s="185"/>
      <c r="F52" s="185"/>
      <c r="G52" s="185"/>
      <c r="H52" s="185"/>
      <c r="I52" s="185"/>
      <c r="J52" s="186"/>
      <c r="K52" s="153" t="s">
        <v>122</v>
      </c>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5"/>
      <c r="AM52" s="164"/>
      <c r="AN52" s="165"/>
      <c r="AO52" s="165"/>
      <c r="AP52" s="165"/>
      <c r="AQ52" s="165"/>
      <c r="AR52" s="165"/>
      <c r="AS52" s="165"/>
      <c r="AT52" s="165"/>
      <c r="AU52" s="165"/>
      <c r="AV52" s="165"/>
      <c r="AW52" s="165"/>
      <c r="AX52" s="165"/>
      <c r="AY52" s="165"/>
      <c r="AZ52" s="188"/>
      <c r="BB52" s="34"/>
    </row>
    <row r="53" spans="1:64" ht="15" customHeight="1">
      <c r="A53" s="184"/>
      <c r="B53" s="185"/>
      <c r="C53" s="185"/>
      <c r="D53" s="185"/>
      <c r="E53" s="185"/>
      <c r="F53" s="185"/>
      <c r="G53" s="185"/>
      <c r="H53" s="185"/>
      <c r="I53" s="185"/>
      <c r="J53" s="186"/>
      <c r="K53" s="35" t="s">
        <v>99</v>
      </c>
      <c r="L53" s="36" t="s">
        <v>100</v>
      </c>
      <c r="M53" s="3"/>
      <c r="N53" s="3"/>
      <c r="O53" s="3"/>
      <c r="P53" s="3"/>
      <c r="Q53" s="37"/>
      <c r="R53" s="38"/>
      <c r="S53" s="39"/>
      <c r="T53" s="40"/>
      <c r="U53" s="40"/>
      <c r="V53" s="40"/>
      <c r="W53" s="40"/>
      <c r="X53" s="40"/>
      <c r="Y53" s="40"/>
      <c r="Z53" s="40"/>
      <c r="AA53" s="40"/>
      <c r="AB53" s="40"/>
      <c r="AC53" s="40"/>
      <c r="AD53" s="40"/>
      <c r="AE53" s="40"/>
      <c r="AF53" s="40"/>
      <c r="AG53" s="40"/>
      <c r="AH53" s="40"/>
      <c r="AI53" s="40"/>
      <c r="AJ53" s="40"/>
      <c r="AK53" s="40"/>
      <c r="AL53" s="41"/>
      <c r="AM53" s="164"/>
      <c r="AN53" s="165"/>
      <c r="AO53" s="165"/>
      <c r="AP53" s="165"/>
      <c r="AQ53" s="165"/>
      <c r="AR53" s="165"/>
      <c r="AS53" s="165"/>
      <c r="AT53" s="165"/>
      <c r="AU53" s="165"/>
      <c r="AV53" s="165"/>
      <c r="AW53" s="165"/>
      <c r="AX53" s="165"/>
      <c r="AY53" s="165"/>
      <c r="AZ53" s="188"/>
      <c r="BB53" s="267"/>
      <c r="BC53" s="267"/>
      <c r="BD53" s="267"/>
      <c r="BE53" s="267"/>
      <c r="BF53" s="267"/>
      <c r="BG53" s="267"/>
      <c r="BH53" s="264"/>
      <c r="BI53" s="264"/>
      <c r="BJ53" s="264"/>
      <c r="BK53" s="264"/>
      <c r="BL53" s="42"/>
    </row>
    <row r="54" spans="1:64" ht="15" customHeight="1">
      <c r="A54" s="184"/>
      <c r="B54" s="185"/>
      <c r="C54" s="185"/>
      <c r="D54" s="185"/>
      <c r="E54" s="185"/>
      <c r="F54" s="185"/>
      <c r="G54" s="185"/>
      <c r="H54" s="185"/>
      <c r="I54" s="185"/>
      <c r="J54" s="186"/>
      <c r="K54" s="43"/>
      <c r="L54" s="36" t="s">
        <v>101</v>
      </c>
      <c r="M54" s="3"/>
      <c r="N54" s="3"/>
      <c r="O54" s="3"/>
      <c r="P54" s="3"/>
      <c r="Q54" s="37"/>
      <c r="R54" s="38"/>
      <c r="S54" s="39"/>
      <c r="T54" s="40"/>
      <c r="U54" s="40"/>
      <c r="V54" s="40"/>
      <c r="W54" s="40"/>
      <c r="X54" s="40"/>
      <c r="Y54" s="40"/>
      <c r="Z54" s="40"/>
      <c r="AA54" s="40"/>
      <c r="AB54" s="40"/>
      <c r="AC54" s="40"/>
      <c r="AD54" s="40"/>
      <c r="AE54" s="40"/>
      <c r="AF54" s="40"/>
      <c r="AG54" s="40"/>
      <c r="AH54" s="40"/>
      <c r="AI54" s="40"/>
      <c r="AJ54" s="40"/>
      <c r="AK54" s="40"/>
      <c r="AL54" s="41"/>
      <c r="AM54" s="164"/>
      <c r="AN54" s="165"/>
      <c r="AO54" s="165"/>
      <c r="AP54" s="165"/>
      <c r="AQ54" s="165"/>
      <c r="AR54" s="165"/>
      <c r="AS54" s="165"/>
      <c r="AT54" s="165"/>
      <c r="AU54" s="165"/>
      <c r="AV54" s="165"/>
      <c r="AW54" s="165"/>
      <c r="AX54" s="165"/>
      <c r="AY54" s="165"/>
      <c r="AZ54" s="188"/>
      <c r="BB54" s="267"/>
      <c r="BC54" s="267"/>
      <c r="BD54" s="267"/>
      <c r="BE54" s="267"/>
      <c r="BF54" s="267"/>
      <c r="BG54" s="267"/>
      <c r="BH54" s="264"/>
      <c r="BI54" s="264"/>
      <c r="BJ54" s="264"/>
      <c r="BK54" s="264"/>
      <c r="BL54" s="42"/>
    </row>
    <row r="55" spans="1:64" ht="7.5" customHeight="1">
      <c r="A55" s="184"/>
      <c r="B55" s="185"/>
      <c r="C55" s="185"/>
      <c r="D55" s="185"/>
      <c r="E55" s="185"/>
      <c r="F55" s="185"/>
      <c r="G55" s="185"/>
      <c r="H55" s="185"/>
      <c r="I55" s="185"/>
      <c r="J55" s="186"/>
      <c r="K55" s="43"/>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1"/>
      <c r="AM55" s="164"/>
      <c r="AN55" s="165"/>
      <c r="AO55" s="165"/>
      <c r="AP55" s="165"/>
      <c r="AQ55" s="165"/>
      <c r="AR55" s="165"/>
      <c r="AS55" s="165"/>
      <c r="AT55" s="165"/>
      <c r="AU55" s="165"/>
      <c r="AV55" s="165"/>
      <c r="AW55" s="165"/>
      <c r="AX55" s="165"/>
      <c r="AY55" s="165"/>
      <c r="AZ55" s="188"/>
    </row>
    <row r="56" spans="1:64" ht="7.5" customHeight="1">
      <c r="A56" s="150" t="s">
        <v>161</v>
      </c>
      <c r="B56" s="151"/>
      <c r="C56" s="151"/>
      <c r="D56" s="151"/>
      <c r="E56" s="151"/>
      <c r="F56" s="151"/>
      <c r="G56" s="151"/>
      <c r="H56" s="151"/>
      <c r="I56" s="151"/>
      <c r="J56" s="152"/>
      <c r="K56" s="159"/>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1"/>
      <c r="AM56" s="162">
        <f>IF('経費1-2(別紙)'!AC42="",0,'経費1-2(別紙)'!AP50)</f>
        <v>0</v>
      </c>
      <c r="AN56" s="163"/>
      <c r="AO56" s="163"/>
      <c r="AP56" s="163"/>
      <c r="AQ56" s="163"/>
      <c r="AR56" s="163"/>
      <c r="AS56" s="163"/>
      <c r="AT56" s="163"/>
      <c r="AU56" s="163"/>
      <c r="AV56" s="163"/>
      <c r="AW56" s="163"/>
      <c r="AX56" s="163"/>
      <c r="AY56" s="163"/>
      <c r="AZ56" s="187" t="s">
        <v>39</v>
      </c>
    </row>
    <row r="57" spans="1:64" ht="15" customHeight="1">
      <c r="A57" s="153"/>
      <c r="B57" s="154"/>
      <c r="C57" s="154"/>
      <c r="D57" s="154"/>
      <c r="E57" s="154"/>
      <c r="F57" s="154"/>
      <c r="G57" s="154"/>
      <c r="H57" s="154"/>
      <c r="I57" s="154"/>
      <c r="J57" s="155"/>
      <c r="K57" s="153" t="s">
        <v>49</v>
      </c>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5"/>
      <c r="AM57" s="164"/>
      <c r="AN57" s="165"/>
      <c r="AO57" s="165"/>
      <c r="AP57" s="165"/>
      <c r="AQ57" s="165"/>
      <c r="AR57" s="165"/>
      <c r="AS57" s="165"/>
      <c r="AT57" s="165"/>
      <c r="AU57" s="165"/>
      <c r="AV57" s="165"/>
      <c r="AW57" s="165"/>
      <c r="AX57" s="165"/>
      <c r="AY57" s="165"/>
      <c r="AZ57" s="188"/>
    </row>
    <row r="58" spans="1:64" ht="7.5" customHeight="1">
      <c r="A58" s="153"/>
      <c r="B58" s="154"/>
      <c r="C58" s="154"/>
      <c r="D58" s="154"/>
      <c r="E58" s="154"/>
      <c r="F58" s="154"/>
      <c r="G58" s="154"/>
      <c r="H58" s="154"/>
      <c r="I58" s="154"/>
      <c r="J58" s="155"/>
      <c r="K58" s="44"/>
      <c r="L58" s="38"/>
      <c r="M58" s="38"/>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6"/>
      <c r="AM58" s="164"/>
      <c r="AN58" s="165"/>
      <c r="AO58" s="165"/>
      <c r="AP58" s="165"/>
      <c r="AQ58" s="165"/>
      <c r="AR58" s="165"/>
      <c r="AS58" s="165"/>
      <c r="AT58" s="165"/>
      <c r="AU58" s="165"/>
      <c r="AV58" s="165"/>
      <c r="AW58" s="165"/>
      <c r="AX58" s="165"/>
      <c r="AY58" s="165"/>
      <c r="AZ58" s="188"/>
    </row>
    <row r="59" spans="1:64" ht="7.5" customHeight="1">
      <c r="A59" s="189" t="s">
        <v>162</v>
      </c>
      <c r="B59" s="190"/>
      <c r="C59" s="190"/>
      <c r="D59" s="190"/>
      <c r="E59" s="190"/>
      <c r="F59" s="190"/>
      <c r="G59" s="190"/>
      <c r="H59" s="190"/>
      <c r="I59" s="190"/>
      <c r="J59" s="191"/>
      <c r="K59" s="195" t="s">
        <v>132</v>
      </c>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7"/>
      <c r="AM59" s="283">
        <f>IF('経費1-2(別紙)'!AI42="",0,'経費1-2(別紙)'!AP51)</f>
        <v>0</v>
      </c>
      <c r="AN59" s="284"/>
      <c r="AO59" s="284"/>
      <c r="AP59" s="284"/>
      <c r="AQ59" s="284"/>
      <c r="AR59" s="284"/>
      <c r="AS59" s="284"/>
      <c r="AT59" s="284"/>
      <c r="AU59" s="284"/>
      <c r="AV59" s="284"/>
      <c r="AW59" s="284"/>
      <c r="AX59" s="284"/>
      <c r="AY59" s="284"/>
      <c r="AZ59" s="187" t="s">
        <v>39</v>
      </c>
    </row>
    <row r="60" spans="1:64" ht="15" customHeight="1">
      <c r="A60" s="192"/>
      <c r="B60" s="193"/>
      <c r="C60" s="193"/>
      <c r="D60" s="193"/>
      <c r="E60" s="193"/>
      <c r="F60" s="193"/>
      <c r="G60" s="193"/>
      <c r="H60" s="193"/>
      <c r="I60" s="193"/>
      <c r="J60" s="194"/>
      <c r="K60" s="198"/>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200"/>
      <c r="AM60" s="285"/>
      <c r="AN60" s="286"/>
      <c r="AO60" s="286"/>
      <c r="AP60" s="286"/>
      <c r="AQ60" s="286"/>
      <c r="AR60" s="286"/>
      <c r="AS60" s="286"/>
      <c r="AT60" s="286"/>
      <c r="AU60" s="286"/>
      <c r="AV60" s="286"/>
      <c r="AW60" s="286"/>
      <c r="AX60" s="286"/>
      <c r="AY60" s="286"/>
      <c r="AZ60" s="265"/>
    </row>
    <row r="61" spans="1:64" ht="19.45" customHeight="1">
      <c r="A61" s="178" t="s">
        <v>102</v>
      </c>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79"/>
      <c r="AY61" s="179"/>
      <c r="AZ61" s="180"/>
    </row>
    <row r="62" spans="1:64" ht="6.05" customHeight="1">
      <c r="A62" s="150" t="s">
        <v>163</v>
      </c>
      <c r="B62" s="151"/>
      <c r="C62" s="151"/>
      <c r="D62" s="151"/>
      <c r="E62" s="151"/>
      <c r="F62" s="151"/>
      <c r="G62" s="151"/>
      <c r="H62" s="151"/>
      <c r="I62" s="151"/>
      <c r="J62" s="152"/>
      <c r="K62" s="159"/>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1"/>
      <c r="AM62" s="162">
        <f>SUM(P65*L65,W66*S66)</f>
        <v>0</v>
      </c>
      <c r="AN62" s="163"/>
      <c r="AO62" s="163"/>
      <c r="AP62" s="163"/>
      <c r="AQ62" s="163"/>
      <c r="AR62" s="163"/>
      <c r="AS62" s="163"/>
      <c r="AT62" s="163"/>
      <c r="AU62" s="163"/>
      <c r="AV62" s="163"/>
      <c r="AW62" s="163"/>
      <c r="AX62" s="163"/>
      <c r="AY62" s="163"/>
      <c r="AZ62" s="187" t="s">
        <v>39</v>
      </c>
    </row>
    <row r="63" spans="1:64" ht="11.95" customHeight="1">
      <c r="A63" s="153"/>
      <c r="B63" s="154"/>
      <c r="C63" s="154"/>
      <c r="D63" s="154"/>
      <c r="E63" s="154"/>
      <c r="F63" s="154"/>
      <c r="G63" s="154"/>
      <c r="H63" s="154"/>
      <c r="I63" s="154"/>
      <c r="J63" s="155"/>
      <c r="K63" s="153" t="s">
        <v>50</v>
      </c>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5"/>
      <c r="AM63" s="164"/>
      <c r="AN63" s="165"/>
      <c r="AO63" s="165"/>
      <c r="AP63" s="165"/>
      <c r="AQ63" s="165"/>
      <c r="AR63" s="165"/>
      <c r="AS63" s="165"/>
      <c r="AT63" s="165"/>
      <c r="AU63" s="165"/>
      <c r="AV63" s="165"/>
      <c r="AW63" s="165"/>
      <c r="AX63" s="165"/>
      <c r="AY63" s="165"/>
      <c r="AZ63" s="188"/>
      <c r="BB63" s="34"/>
    </row>
    <row r="64" spans="1:64" ht="15" customHeight="1" thickBot="1">
      <c r="A64" s="153"/>
      <c r="B64" s="154"/>
      <c r="C64" s="154"/>
      <c r="D64" s="154"/>
      <c r="E64" s="154"/>
      <c r="F64" s="154"/>
      <c r="G64" s="154"/>
      <c r="H64" s="154"/>
      <c r="I64" s="154"/>
      <c r="J64" s="155"/>
      <c r="K64" s="153" t="s">
        <v>103</v>
      </c>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5"/>
      <c r="AM64" s="164"/>
      <c r="AN64" s="165"/>
      <c r="AO64" s="165"/>
      <c r="AP64" s="165"/>
      <c r="AQ64" s="165"/>
      <c r="AR64" s="165"/>
      <c r="AS64" s="165"/>
      <c r="AT64" s="165"/>
      <c r="AU64" s="165"/>
      <c r="AV64" s="165"/>
      <c r="AW64" s="165"/>
      <c r="AX64" s="165"/>
      <c r="AY64" s="165"/>
      <c r="AZ64" s="188"/>
      <c r="BB64" s="266"/>
      <c r="BC64" s="266"/>
      <c r="BD64" s="266"/>
      <c r="BE64" s="266"/>
      <c r="BF64" s="266"/>
      <c r="BG64" s="266"/>
      <c r="BH64" s="264"/>
      <c r="BI64" s="264"/>
      <c r="BJ64" s="264"/>
      <c r="BK64" s="264"/>
      <c r="BL64" s="42"/>
    </row>
    <row r="65" spans="1:64" ht="15" customHeight="1" thickBot="1">
      <c r="A65" s="153"/>
      <c r="B65" s="154"/>
      <c r="C65" s="154"/>
      <c r="D65" s="154"/>
      <c r="E65" s="154"/>
      <c r="F65" s="154"/>
      <c r="G65" s="154"/>
      <c r="H65" s="154"/>
      <c r="I65" s="154"/>
      <c r="J65" s="155"/>
      <c r="K65" s="47" t="s">
        <v>48</v>
      </c>
      <c r="L65" s="168">
        <v>3000</v>
      </c>
      <c r="M65" s="169"/>
      <c r="N65" s="174" t="s">
        <v>110</v>
      </c>
      <c r="O65" s="174"/>
      <c r="P65" s="175"/>
      <c r="Q65" s="176"/>
      <c r="R65" s="36" t="s">
        <v>113</v>
      </c>
      <c r="S65" s="3"/>
      <c r="T65" s="3"/>
      <c r="U65" s="3"/>
      <c r="V65" s="3"/>
      <c r="W65" s="3"/>
      <c r="X65" s="3"/>
      <c r="Y65" s="3"/>
      <c r="Z65" s="3"/>
      <c r="AA65" s="3"/>
      <c r="AB65" s="3"/>
      <c r="AC65" s="3"/>
      <c r="AD65" s="3"/>
      <c r="AE65" s="3"/>
      <c r="AF65" s="3"/>
      <c r="AG65" s="3"/>
      <c r="AH65" s="3"/>
      <c r="AI65" s="3"/>
      <c r="AJ65" s="3"/>
      <c r="AK65" s="3"/>
      <c r="AL65" s="48"/>
      <c r="AM65" s="164"/>
      <c r="AN65" s="165"/>
      <c r="AO65" s="165"/>
      <c r="AP65" s="165"/>
      <c r="AQ65" s="165"/>
      <c r="AR65" s="165"/>
      <c r="AS65" s="165"/>
      <c r="AT65" s="165"/>
      <c r="AU65" s="165"/>
      <c r="AV65" s="165"/>
      <c r="AW65" s="165"/>
      <c r="AX65" s="165"/>
      <c r="AY65" s="165"/>
      <c r="AZ65" s="188"/>
      <c r="BB65" s="267"/>
      <c r="BC65" s="267"/>
      <c r="BD65" s="267"/>
      <c r="BE65" s="267"/>
      <c r="BF65" s="267"/>
      <c r="BG65" s="267"/>
      <c r="BH65" s="264"/>
      <c r="BI65" s="264"/>
      <c r="BJ65" s="264"/>
      <c r="BK65" s="264"/>
      <c r="BL65" s="42"/>
    </row>
    <row r="66" spans="1:64" ht="15" customHeight="1" thickBot="1">
      <c r="A66" s="153"/>
      <c r="B66" s="154"/>
      <c r="C66" s="154"/>
      <c r="D66" s="154"/>
      <c r="E66" s="154"/>
      <c r="F66" s="154"/>
      <c r="G66" s="154"/>
      <c r="H66" s="154"/>
      <c r="I66" s="154"/>
      <c r="J66" s="155"/>
      <c r="K66" s="153" t="s">
        <v>51</v>
      </c>
      <c r="L66" s="154"/>
      <c r="M66" s="154"/>
      <c r="N66" s="154"/>
      <c r="O66" s="154"/>
      <c r="P66" s="154"/>
      <c r="Q66" s="154"/>
      <c r="R66" s="37" t="s">
        <v>48</v>
      </c>
      <c r="S66" s="170">
        <v>1000</v>
      </c>
      <c r="T66" s="170"/>
      <c r="U66" s="177" t="s">
        <v>110</v>
      </c>
      <c r="V66" s="177"/>
      <c r="W66" s="175"/>
      <c r="X66" s="176"/>
      <c r="Y66" s="40" t="s">
        <v>114</v>
      </c>
      <c r="Z66" s="40"/>
      <c r="AA66" s="40"/>
      <c r="AB66" s="40"/>
      <c r="AC66" s="40"/>
      <c r="AD66" s="40"/>
      <c r="AE66" s="40"/>
      <c r="AF66" s="40"/>
      <c r="AG66" s="40"/>
      <c r="AH66" s="40"/>
      <c r="AI66" s="40"/>
      <c r="AJ66" s="40"/>
      <c r="AK66" s="40"/>
      <c r="AL66" s="41"/>
      <c r="AM66" s="164"/>
      <c r="AN66" s="165"/>
      <c r="AO66" s="165"/>
      <c r="AP66" s="165"/>
      <c r="AQ66" s="165"/>
      <c r="AR66" s="165"/>
      <c r="AS66" s="165"/>
      <c r="AT66" s="165"/>
      <c r="AU66" s="165"/>
      <c r="AV66" s="165"/>
      <c r="AW66" s="165"/>
      <c r="AX66" s="165"/>
      <c r="AY66" s="165"/>
      <c r="AZ66" s="188"/>
    </row>
    <row r="67" spans="1:64" ht="2.2999999999999998" customHeight="1">
      <c r="A67" s="156"/>
      <c r="B67" s="157"/>
      <c r="C67" s="157"/>
      <c r="D67" s="157"/>
      <c r="E67" s="157"/>
      <c r="F67" s="157"/>
      <c r="G67" s="157"/>
      <c r="H67" s="157"/>
      <c r="I67" s="157"/>
      <c r="J67" s="158"/>
      <c r="K67" s="171"/>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3"/>
      <c r="AM67" s="166"/>
      <c r="AN67" s="167"/>
      <c r="AO67" s="167"/>
      <c r="AP67" s="167"/>
      <c r="AQ67" s="167"/>
      <c r="AR67" s="167"/>
      <c r="AS67" s="167"/>
      <c r="AT67" s="167"/>
      <c r="AU67" s="167"/>
      <c r="AV67" s="167"/>
      <c r="AW67" s="167"/>
      <c r="AX67" s="167"/>
      <c r="AY67" s="167"/>
      <c r="AZ67" s="265"/>
    </row>
    <row r="68" spans="1:64" ht="15" customHeight="1">
      <c r="A68" s="129" t="s">
        <v>169</v>
      </c>
      <c r="B68" s="129"/>
      <c r="C68" s="129"/>
      <c r="D68" s="129"/>
      <c r="E68" s="129"/>
      <c r="F68" s="129"/>
      <c r="G68" s="129"/>
      <c r="H68" s="129"/>
      <c r="I68" s="129"/>
      <c r="J68" s="129"/>
      <c r="K68" s="146" t="s">
        <v>136</v>
      </c>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8"/>
      <c r="AM68" s="130">
        <f>SUM(AM51,AM56,AM59,AM62)</f>
        <v>0</v>
      </c>
      <c r="AN68" s="131"/>
      <c r="AO68" s="131"/>
      <c r="AP68" s="131"/>
      <c r="AQ68" s="131"/>
      <c r="AR68" s="131"/>
      <c r="AS68" s="131"/>
      <c r="AT68" s="131"/>
      <c r="AU68" s="131"/>
      <c r="AV68" s="131"/>
      <c r="AW68" s="131"/>
      <c r="AX68" s="131"/>
      <c r="AY68" s="131"/>
      <c r="AZ68" s="22" t="s">
        <v>39</v>
      </c>
    </row>
    <row r="69" spans="1:64" ht="18.75" customHeight="1">
      <c r="A69" s="2" t="s">
        <v>53</v>
      </c>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row>
    <row r="70" spans="1:64" ht="15" customHeight="1">
      <c r="A70" s="149" t="s">
        <v>54</v>
      </c>
      <c r="B70" s="149"/>
      <c r="C70" s="149"/>
      <c r="D70" s="149"/>
      <c r="E70" s="149"/>
      <c r="F70" s="149"/>
      <c r="G70" s="149"/>
      <c r="H70" s="149"/>
      <c r="I70" s="149"/>
      <c r="J70" s="149"/>
      <c r="K70" s="149" t="s">
        <v>139</v>
      </c>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30">
        <f>SUM(AM33,,AM37,AM43,,AM48,AM68)</f>
        <v>0</v>
      </c>
      <c r="AN70" s="131"/>
      <c r="AO70" s="131"/>
      <c r="AP70" s="131"/>
      <c r="AQ70" s="131"/>
      <c r="AR70" s="131"/>
      <c r="AS70" s="131"/>
      <c r="AT70" s="131"/>
      <c r="AU70" s="131"/>
      <c r="AV70" s="131"/>
      <c r="AW70" s="131"/>
      <c r="AX70" s="131"/>
      <c r="AY70" s="131"/>
      <c r="AZ70" s="22" t="s">
        <v>39</v>
      </c>
    </row>
    <row r="71" spans="1:64" ht="15" customHeight="1">
      <c r="A71" s="129" t="s">
        <v>55</v>
      </c>
      <c r="B71" s="129"/>
      <c r="C71" s="129"/>
      <c r="D71" s="129"/>
      <c r="E71" s="129"/>
      <c r="F71" s="129"/>
      <c r="G71" s="129"/>
      <c r="H71" s="129"/>
      <c r="I71" s="129"/>
      <c r="J71" s="129"/>
      <c r="K71" s="129" t="s">
        <v>130</v>
      </c>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30">
        <f>ROUNDDOWN(AM70*0.1,0)</f>
        <v>0</v>
      </c>
      <c r="AN71" s="131"/>
      <c r="AO71" s="131"/>
      <c r="AP71" s="131"/>
      <c r="AQ71" s="131"/>
      <c r="AR71" s="131"/>
      <c r="AS71" s="131"/>
      <c r="AT71" s="131"/>
      <c r="AU71" s="131"/>
      <c r="AV71" s="131"/>
      <c r="AW71" s="131"/>
      <c r="AX71" s="131"/>
      <c r="AY71" s="131"/>
      <c r="AZ71" s="22" t="s">
        <v>39</v>
      </c>
    </row>
    <row r="72" spans="1:64" ht="15" customHeight="1">
      <c r="A72" s="129" t="s">
        <v>56</v>
      </c>
      <c r="B72" s="129"/>
      <c r="C72" s="129"/>
      <c r="D72" s="129"/>
      <c r="E72" s="129"/>
      <c r="F72" s="129"/>
      <c r="G72" s="129"/>
      <c r="H72" s="129"/>
      <c r="I72" s="129"/>
      <c r="J72" s="129"/>
      <c r="K72" s="60"/>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144">
        <f>SUM(AM70:AY71)</f>
        <v>0</v>
      </c>
      <c r="AN72" s="145"/>
      <c r="AO72" s="145"/>
      <c r="AP72" s="145"/>
      <c r="AQ72" s="145"/>
      <c r="AR72" s="145"/>
      <c r="AS72" s="145"/>
      <c r="AT72" s="145"/>
      <c r="AU72" s="145"/>
      <c r="AV72" s="145"/>
      <c r="AW72" s="145"/>
      <c r="AX72" s="145"/>
      <c r="AY72" s="145"/>
      <c r="AZ72" s="22" t="s">
        <v>39</v>
      </c>
    </row>
    <row r="73" spans="1:64" ht="15" customHeight="1" thickBot="1">
      <c r="AF73" s="49"/>
    </row>
    <row r="74" spans="1:64" ht="15" customHeight="1">
      <c r="A74" s="132" t="s">
        <v>57</v>
      </c>
      <c r="B74" s="132"/>
      <c r="C74" s="132"/>
      <c r="D74" s="132"/>
      <c r="E74" s="132"/>
      <c r="F74" s="132"/>
      <c r="G74" s="132"/>
      <c r="H74" s="132"/>
      <c r="I74" s="132"/>
      <c r="J74" s="133"/>
      <c r="K74" s="134" t="s">
        <v>58</v>
      </c>
      <c r="L74" s="135"/>
      <c r="M74" s="135"/>
      <c r="N74" s="135"/>
      <c r="O74" s="135"/>
      <c r="P74" s="135"/>
      <c r="Q74" s="135"/>
      <c r="R74" s="135"/>
      <c r="S74" s="135"/>
      <c r="T74" s="135"/>
      <c r="U74" s="135"/>
      <c r="V74" s="135"/>
      <c r="W74" s="50"/>
      <c r="X74" s="51"/>
      <c r="Y74" s="51"/>
      <c r="Z74" s="51"/>
      <c r="AA74" s="140" t="s">
        <v>115</v>
      </c>
      <c r="AB74" s="140"/>
      <c r="AC74" s="140"/>
      <c r="AD74" s="138"/>
      <c r="AE74" s="138"/>
      <c r="AF74" s="138"/>
      <c r="AG74" s="138"/>
      <c r="AH74" s="138"/>
      <c r="AI74" s="138"/>
      <c r="AJ74" s="142" t="s">
        <v>116</v>
      </c>
      <c r="AK74" s="142"/>
      <c r="AL74" s="138"/>
      <c r="AM74" s="138"/>
      <c r="AN74" s="138"/>
      <c r="AO74" s="138"/>
      <c r="AP74" s="140" t="s">
        <v>117</v>
      </c>
      <c r="AQ74" s="140"/>
      <c r="AR74" s="138"/>
      <c r="AS74" s="138"/>
      <c r="AT74" s="138"/>
      <c r="AU74" s="138"/>
      <c r="AV74" s="140" t="s">
        <v>118</v>
      </c>
      <c r="AW74" s="140"/>
      <c r="AX74" s="51"/>
      <c r="AY74" s="51"/>
      <c r="AZ74" s="52"/>
    </row>
    <row r="75" spans="1:64" ht="15" customHeight="1" thickBot="1">
      <c r="A75" s="132"/>
      <c r="B75" s="132"/>
      <c r="C75" s="132"/>
      <c r="D75" s="132"/>
      <c r="E75" s="132"/>
      <c r="F75" s="132"/>
      <c r="G75" s="132"/>
      <c r="H75" s="132"/>
      <c r="I75" s="132"/>
      <c r="J75" s="133"/>
      <c r="K75" s="136"/>
      <c r="L75" s="137"/>
      <c r="M75" s="137"/>
      <c r="N75" s="137"/>
      <c r="O75" s="137"/>
      <c r="P75" s="137"/>
      <c r="Q75" s="137"/>
      <c r="R75" s="137"/>
      <c r="S75" s="137"/>
      <c r="T75" s="137"/>
      <c r="U75" s="137"/>
      <c r="V75" s="137"/>
      <c r="W75" s="53"/>
      <c r="X75" s="54"/>
      <c r="Y75" s="54"/>
      <c r="Z75" s="54"/>
      <c r="AA75" s="141"/>
      <c r="AB75" s="141"/>
      <c r="AC75" s="141"/>
      <c r="AD75" s="139"/>
      <c r="AE75" s="139"/>
      <c r="AF75" s="139"/>
      <c r="AG75" s="139"/>
      <c r="AH75" s="139"/>
      <c r="AI75" s="139"/>
      <c r="AJ75" s="143"/>
      <c r="AK75" s="143"/>
      <c r="AL75" s="139"/>
      <c r="AM75" s="139"/>
      <c r="AN75" s="139"/>
      <c r="AO75" s="139"/>
      <c r="AP75" s="141"/>
      <c r="AQ75" s="141"/>
      <c r="AR75" s="139"/>
      <c r="AS75" s="139"/>
      <c r="AT75" s="139"/>
      <c r="AU75" s="139"/>
      <c r="AV75" s="141"/>
      <c r="AW75" s="141"/>
      <c r="AX75" s="54"/>
      <c r="AY75" s="54"/>
      <c r="AZ75" s="55"/>
    </row>
    <row r="76" spans="1:64" ht="18.75" customHeight="1">
      <c r="A76" s="132"/>
      <c r="B76" s="132"/>
      <c r="C76" s="132"/>
      <c r="D76" s="132"/>
      <c r="E76" s="132"/>
      <c r="F76" s="132"/>
      <c r="G76" s="132"/>
      <c r="H76" s="132"/>
      <c r="I76" s="132"/>
      <c r="J76" s="133"/>
      <c r="K76" s="134" t="s">
        <v>59</v>
      </c>
      <c r="L76" s="135"/>
      <c r="M76" s="135"/>
      <c r="N76" s="135"/>
      <c r="O76" s="135"/>
      <c r="P76" s="135"/>
      <c r="Q76" s="135"/>
      <c r="R76" s="135"/>
      <c r="S76" s="135"/>
      <c r="T76" s="135"/>
      <c r="U76" s="135"/>
      <c r="V76" s="135"/>
      <c r="W76" s="50"/>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52"/>
    </row>
    <row r="77" spans="1:64" ht="18.75" customHeight="1" thickBot="1">
      <c r="A77" s="132"/>
      <c r="B77" s="132"/>
      <c r="C77" s="132"/>
      <c r="D77" s="132"/>
      <c r="E77" s="132"/>
      <c r="F77" s="132"/>
      <c r="G77" s="132"/>
      <c r="H77" s="132"/>
      <c r="I77" s="132"/>
      <c r="J77" s="133"/>
      <c r="K77" s="136"/>
      <c r="L77" s="137"/>
      <c r="M77" s="137"/>
      <c r="N77" s="137"/>
      <c r="O77" s="137"/>
      <c r="P77" s="137"/>
      <c r="Q77" s="137"/>
      <c r="R77" s="137"/>
      <c r="S77" s="137"/>
      <c r="T77" s="137"/>
      <c r="U77" s="137"/>
      <c r="V77" s="137"/>
      <c r="W77" s="53"/>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55"/>
    </row>
    <row r="78" spans="1:64" ht="15" customHeight="1"/>
    <row r="79" spans="1:64" ht="15" customHeight="1"/>
    <row r="80" spans="1:64" ht="15" customHeight="1"/>
    <row r="81" ht="1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sheetData>
  <sheetProtection algorithmName="SHA-512" hashValue="+7YXJRQHHEVFgaRygQ4Aw6bgIbslALm243omwqQNuUglncxSq+mxtKiFUuM8iRU0kOrCt04bEzNKJ3ynh3TSBQ==" saltValue="+CDOHnemBe4ZFNcaQM7Qvw==" spinCount="100000" sheet="1" formatCells="0" formatRows="0" selectLockedCells="1"/>
  <mergeCells count="221">
    <mergeCell ref="K48:AL48"/>
    <mergeCell ref="AM45:AZ45"/>
    <mergeCell ref="AM46:AY46"/>
    <mergeCell ref="AM47:AY47"/>
    <mergeCell ref="AM48:AY48"/>
    <mergeCell ref="K45:AL45"/>
    <mergeCell ref="A46:J46"/>
    <mergeCell ref="A43:J43"/>
    <mergeCell ref="K43:AL43"/>
    <mergeCell ref="BC18:BK18"/>
    <mergeCell ref="BI19:BK20"/>
    <mergeCell ref="A35:J35"/>
    <mergeCell ref="K35:AL35"/>
    <mergeCell ref="A36:J36"/>
    <mergeCell ref="Z36:AA36"/>
    <mergeCell ref="AM35:AZ35"/>
    <mergeCell ref="AM36:AY36"/>
    <mergeCell ref="A23:J23"/>
    <mergeCell ref="A20:J21"/>
    <mergeCell ref="U20:AB20"/>
    <mergeCell ref="AG20:AI20"/>
    <mergeCell ref="A24:J26"/>
    <mergeCell ref="K24:AL24"/>
    <mergeCell ref="K25:AL25"/>
    <mergeCell ref="K26:AL26"/>
    <mergeCell ref="P19:Y19"/>
    <mergeCell ref="Z19:AC19"/>
    <mergeCell ref="AE19:AH19"/>
    <mergeCell ref="AI19:AM19"/>
    <mergeCell ref="AV21:AY21"/>
    <mergeCell ref="K27:R27"/>
    <mergeCell ref="AZ28:AZ29"/>
    <mergeCell ref="A28:J29"/>
    <mergeCell ref="S27:W27"/>
    <mergeCell ref="Y27:AF27"/>
    <mergeCell ref="BB53:BG53"/>
    <mergeCell ref="BB54:BG54"/>
    <mergeCell ref="BH53:BK53"/>
    <mergeCell ref="BH54:BK54"/>
    <mergeCell ref="P18:Y18"/>
    <mergeCell ref="Z18:AC18"/>
    <mergeCell ref="AE18:AH18"/>
    <mergeCell ref="AI18:AM18"/>
    <mergeCell ref="AN18:AQ18"/>
    <mergeCell ref="AC20:AF20"/>
    <mergeCell ref="K23:AL23"/>
    <mergeCell ref="AM23:AZ23"/>
    <mergeCell ref="AJ20:AM20"/>
    <mergeCell ref="AN20:AU20"/>
    <mergeCell ref="AV20:AY20"/>
    <mergeCell ref="K21:Q21"/>
    <mergeCell ref="R21:T21"/>
    <mergeCell ref="U21:AB21"/>
    <mergeCell ref="AC21:AF21"/>
    <mergeCell ref="AG21:AI21"/>
    <mergeCell ref="AJ21:AM21"/>
    <mergeCell ref="AN21:AU21"/>
    <mergeCell ref="K20:Q20"/>
    <mergeCell ref="R20:T20"/>
    <mergeCell ref="BH64:BK64"/>
    <mergeCell ref="BH65:BK65"/>
    <mergeCell ref="AM24:AY26"/>
    <mergeCell ref="AZ24:AZ26"/>
    <mergeCell ref="AZ62:AZ67"/>
    <mergeCell ref="BB64:BG64"/>
    <mergeCell ref="BB65:BG65"/>
    <mergeCell ref="A30:AZ30"/>
    <mergeCell ref="A39:J39"/>
    <mergeCell ref="K39:AL39"/>
    <mergeCell ref="AM39:AZ39"/>
    <mergeCell ref="A31:J31"/>
    <mergeCell ref="K31:AL31"/>
    <mergeCell ref="AM31:AY31"/>
    <mergeCell ref="A32:J32"/>
    <mergeCell ref="K32:AL32"/>
    <mergeCell ref="AM32:AY32"/>
    <mergeCell ref="A33:J33"/>
    <mergeCell ref="K33:AL33"/>
    <mergeCell ref="AM43:AY43"/>
    <mergeCell ref="A37:J37"/>
    <mergeCell ref="K37:AL37"/>
    <mergeCell ref="AM37:AY37"/>
    <mergeCell ref="AM33:AY33"/>
    <mergeCell ref="AM1:AQ1"/>
    <mergeCell ref="AR1:AY1"/>
    <mergeCell ref="AM2:AQ2"/>
    <mergeCell ref="AR2:AY2"/>
    <mergeCell ref="AB4:AD4"/>
    <mergeCell ref="AE4:AH4"/>
    <mergeCell ref="AJ4:AL4"/>
    <mergeCell ref="AM4:AO4"/>
    <mergeCell ref="AP4:AQ4"/>
    <mergeCell ref="AR4:AT4"/>
    <mergeCell ref="AM28:AY29"/>
    <mergeCell ref="Q14:AC14"/>
    <mergeCell ref="AD14:AF14"/>
    <mergeCell ref="AK13:AX13"/>
    <mergeCell ref="K28:AL29"/>
    <mergeCell ref="AG27:AK27"/>
    <mergeCell ref="AM27:AT27"/>
    <mergeCell ref="AU27:AY27"/>
    <mergeCell ref="BC16:BH16"/>
    <mergeCell ref="A14:J14"/>
    <mergeCell ref="AV4:AX4"/>
    <mergeCell ref="Q9:X9"/>
    <mergeCell ref="Z9:AA9"/>
    <mergeCell ref="AB9:AD9"/>
    <mergeCell ref="AE9:AF9"/>
    <mergeCell ref="AG9:AJ9"/>
    <mergeCell ref="AG7:AZ7"/>
    <mergeCell ref="AJ16:AK16"/>
    <mergeCell ref="AL16:AN16"/>
    <mergeCell ref="AH14:AN14"/>
    <mergeCell ref="AO14:AP14"/>
    <mergeCell ref="AX14:AY14"/>
    <mergeCell ref="AR14:AW14"/>
    <mergeCell ref="AO8:AZ9"/>
    <mergeCell ref="A15:J15"/>
    <mergeCell ref="K15:AZ15"/>
    <mergeCell ref="K13:P13"/>
    <mergeCell ref="Q13:AC13"/>
    <mergeCell ref="AD13:AJ13"/>
    <mergeCell ref="K14:P14"/>
    <mergeCell ref="BC17:BK17"/>
    <mergeCell ref="AN19:AQ19"/>
    <mergeCell ref="A10:J12"/>
    <mergeCell ref="K10:AZ12"/>
    <mergeCell ref="BC10:BK12"/>
    <mergeCell ref="A13:J13"/>
    <mergeCell ref="BC13:BK13"/>
    <mergeCell ref="A17:J17"/>
    <mergeCell ref="Y17:Z17"/>
    <mergeCell ref="Y16:Z16"/>
    <mergeCell ref="AD16:AG16"/>
    <mergeCell ref="AP16:AQ16"/>
    <mergeCell ref="A16:J16"/>
    <mergeCell ref="S16:T16"/>
    <mergeCell ref="U16:W16"/>
    <mergeCell ref="AD17:AG17"/>
    <mergeCell ref="BC14:BH14"/>
    <mergeCell ref="A18:J19"/>
    <mergeCell ref="S17:T17"/>
    <mergeCell ref="U17:W17"/>
    <mergeCell ref="AJ17:AK17"/>
    <mergeCell ref="AL17:AN17"/>
    <mergeCell ref="AP17:AQ17"/>
    <mergeCell ref="BI14:BK16"/>
    <mergeCell ref="A50:J50"/>
    <mergeCell ref="K50:AL50"/>
    <mergeCell ref="AM50:AZ50"/>
    <mergeCell ref="A40:J42"/>
    <mergeCell ref="K40:O40"/>
    <mergeCell ref="P40:Q40"/>
    <mergeCell ref="AM40:AY40"/>
    <mergeCell ref="K41:O41"/>
    <mergeCell ref="P41:Q41"/>
    <mergeCell ref="AM41:AY41"/>
    <mergeCell ref="K42:O42"/>
    <mergeCell ref="P42:Q42"/>
    <mergeCell ref="AM42:AY42"/>
    <mergeCell ref="R40:S40"/>
    <mergeCell ref="R41:S41"/>
    <mergeCell ref="R42:S42"/>
    <mergeCell ref="T40:U40"/>
    <mergeCell ref="T41:U41"/>
    <mergeCell ref="T42:U42"/>
    <mergeCell ref="A45:J45"/>
    <mergeCell ref="K46:AL46"/>
    <mergeCell ref="A47:J47"/>
    <mergeCell ref="K47:AL47"/>
    <mergeCell ref="A48:J48"/>
    <mergeCell ref="A61:AZ61"/>
    <mergeCell ref="A56:J58"/>
    <mergeCell ref="K56:AL56"/>
    <mergeCell ref="K57:AL57"/>
    <mergeCell ref="A51:J55"/>
    <mergeCell ref="K51:AL51"/>
    <mergeCell ref="K52:AL52"/>
    <mergeCell ref="AM51:AY55"/>
    <mergeCell ref="AZ51:AZ55"/>
    <mergeCell ref="AM56:AY58"/>
    <mergeCell ref="AZ56:AZ58"/>
    <mergeCell ref="A59:J60"/>
    <mergeCell ref="K59:AL60"/>
    <mergeCell ref="AM59:AY60"/>
    <mergeCell ref="AZ59:AZ60"/>
    <mergeCell ref="A68:J68"/>
    <mergeCell ref="K68:AL68"/>
    <mergeCell ref="AM68:AY68"/>
    <mergeCell ref="A70:J70"/>
    <mergeCell ref="K70:AL70"/>
    <mergeCell ref="AM70:AY70"/>
    <mergeCell ref="A62:J67"/>
    <mergeCell ref="K62:AL62"/>
    <mergeCell ref="AM62:AY67"/>
    <mergeCell ref="K63:AL63"/>
    <mergeCell ref="K64:AL64"/>
    <mergeCell ref="L65:M65"/>
    <mergeCell ref="K66:Q66"/>
    <mergeCell ref="S66:T66"/>
    <mergeCell ref="K67:AL67"/>
    <mergeCell ref="N65:O65"/>
    <mergeCell ref="P65:Q65"/>
    <mergeCell ref="U66:V66"/>
    <mergeCell ref="W66:X66"/>
    <mergeCell ref="A71:J71"/>
    <mergeCell ref="K71:AL71"/>
    <mergeCell ref="AM71:AY71"/>
    <mergeCell ref="A72:J72"/>
    <mergeCell ref="A74:J77"/>
    <mergeCell ref="K74:V75"/>
    <mergeCell ref="K76:V77"/>
    <mergeCell ref="X76:AY77"/>
    <mergeCell ref="AA74:AC75"/>
    <mergeCell ref="AD74:AI75"/>
    <mergeCell ref="AJ74:AK75"/>
    <mergeCell ref="AL74:AO75"/>
    <mergeCell ref="AP74:AQ75"/>
    <mergeCell ref="AR74:AU75"/>
    <mergeCell ref="AV74:AW75"/>
    <mergeCell ref="AM72:AY72"/>
  </mergeCells>
  <phoneticPr fontId="1"/>
  <dataValidations xWindow="902" yWindow="315" count="2">
    <dataValidation type="whole" allowBlank="1" showInputMessage="1" showErrorMessage="1" errorTitle="無効な数字が入力されています" error="1か2のいずれかを入力してください" prompt="研究補助業務の_x000a_外部(SMO)委託が_x000a_あり⇒1_x000a_なし⇒2_x000a_を入力してください" sqref="BI19" xr:uid="{00000000-0002-0000-0000-000000000000}">
      <formula1>1</formula1>
      <formula2>2</formula2>
    </dataValidation>
    <dataValidation type="whole" allowBlank="1" showInputMessage="1" showErrorMessage="1" errorTitle="無効な数字が入力されています" error="1か2のいずれかを入力してください。" prompt="定時⇒1_x000a_終了時⇒2_x000a_を入力" sqref="BI14:BK16" xr:uid="{00000000-0002-0000-0000-000001000000}">
      <formula1>1</formula1>
      <formula2>2</formula2>
    </dataValidation>
  </dataValidations>
  <printOptions horizontalCentered="1" verticalCentered="1"/>
  <pageMargins left="0.31496062992125984" right="0.11811023622047245" top="0" bottom="0" header="0.31496062992125984" footer="0.31496062992125984"/>
  <pageSetup paperSize="9" scale="75" orientation="portrait" r:id="rId1"/>
  <ignoredErrors>
    <ignoredError sqref="Y27 AM27"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AZ286"/>
  <sheetViews>
    <sheetView showGridLines="0" topLeftCell="A4" zoomScaleNormal="100" workbookViewId="0">
      <selection activeCell="Q22" sqref="Q22:V22"/>
    </sheetView>
  </sheetViews>
  <sheetFormatPr defaultColWidth="9" defaultRowHeight="18.45"/>
  <cols>
    <col min="1" max="111" width="2.3984375" style="2" customWidth="1"/>
    <col min="112" max="16384" width="9" style="2"/>
  </cols>
  <sheetData>
    <row r="1" spans="1:52" ht="15" customHeight="1">
      <c r="A1" s="1" t="s">
        <v>60</v>
      </c>
      <c r="AM1" s="325" t="s">
        <v>1</v>
      </c>
      <c r="AN1" s="325"/>
      <c r="AO1" s="325"/>
      <c r="AP1" s="325"/>
      <c r="AQ1" s="325"/>
      <c r="AR1" s="366" t="str">
        <f>IF('経費1-2(定時・終了時)'!AR1="","",'経費1-2(定時・終了時)'!AR1)</f>
        <v/>
      </c>
      <c r="AS1" s="366"/>
      <c r="AT1" s="366"/>
      <c r="AU1" s="366"/>
      <c r="AV1" s="366"/>
      <c r="AW1" s="366"/>
      <c r="AX1" s="366"/>
      <c r="AY1" s="366"/>
    </row>
    <row r="2" spans="1:52" ht="15" customHeight="1">
      <c r="AM2" s="325" t="s">
        <v>2</v>
      </c>
      <c r="AN2" s="325"/>
      <c r="AO2" s="325"/>
      <c r="AP2" s="325"/>
      <c r="AQ2" s="325"/>
      <c r="AR2" s="325" t="s">
        <v>3</v>
      </c>
      <c r="AS2" s="325"/>
      <c r="AT2" s="325"/>
      <c r="AU2" s="325"/>
      <c r="AV2" s="325"/>
      <c r="AW2" s="325"/>
      <c r="AX2" s="325"/>
      <c r="AY2" s="325"/>
    </row>
    <row r="3" spans="1:52" ht="13.55" customHeight="1"/>
    <row r="4" spans="1:52" ht="15" customHeight="1">
      <c r="AC4" s="321" t="s">
        <v>4</v>
      </c>
      <c r="AD4" s="321"/>
      <c r="AE4" s="363" t="str">
        <f>IF('経費1-2(定時・終了時)'!AE4="","",'経費1-2(定時・終了時)'!AE4)</f>
        <v/>
      </c>
      <c r="AF4" s="363"/>
      <c r="AG4" s="363"/>
      <c r="AH4" s="363"/>
      <c r="AI4" s="2" t="s">
        <v>5</v>
      </c>
      <c r="AJ4" s="367" t="s">
        <v>121</v>
      </c>
      <c r="AK4" s="367"/>
      <c r="AL4" s="367"/>
      <c r="AM4" s="363" t="str">
        <f>IF('経費1-2(定時・終了時)'!AM4="","",'経費1-2(定時・終了時)'!AM4)</f>
        <v/>
      </c>
      <c r="AN4" s="363"/>
      <c r="AO4" s="363"/>
      <c r="AP4" s="368" t="s">
        <v>6</v>
      </c>
      <c r="AQ4" s="368"/>
      <c r="AR4" s="363" t="str">
        <f>IF('経費1-2(定時・終了時)'!AR4="","",'経費1-2(定時・終了時)'!AR4)</f>
        <v/>
      </c>
      <c r="AS4" s="363"/>
      <c r="AT4" s="363"/>
      <c r="AU4" s="2" t="s">
        <v>7</v>
      </c>
      <c r="AV4" s="363" t="str">
        <f>IF('経費1-2(定時・終了時)'!AV4="","",'経費1-2(定時・終了時)'!AV4)</f>
        <v/>
      </c>
      <c r="AW4" s="363"/>
      <c r="AX4" s="363"/>
      <c r="AY4" s="2" t="s">
        <v>8</v>
      </c>
    </row>
    <row r="5" spans="1:52" ht="7.5" customHeight="1"/>
    <row r="6" spans="1:52" ht="18.75" customHeight="1">
      <c r="P6" s="364" t="s">
        <v>108</v>
      </c>
      <c r="Q6" s="364"/>
      <c r="R6" s="364"/>
      <c r="S6" s="364"/>
      <c r="T6" s="364"/>
      <c r="U6" s="364"/>
      <c r="V6" s="364"/>
      <c r="W6" s="364"/>
      <c r="X6" s="364"/>
      <c r="Y6" s="4" t="s">
        <v>61</v>
      </c>
      <c r="Z6" s="365" t="str">
        <f>IF('経費1-2(定時・終了時)'!BI14="","□",'経費1-2(定時・終了時)'!Z9)</f>
        <v>□</v>
      </c>
      <c r="AA6" s="365"/>
      <c r="AB6" s="365" t="s">
        <v>10</v>
      </c>
      <c r="AC6" s="365"/>
      <c r="AD6" s="365"/>
      <c r="AE6" s="365" t="str">
        <f>IF('経費1-2(定時・終了時)'!BI14="","□",'経費1-2(定時・終了時)'!AE9)</f>
        <v>□</v>
      </c>
      <c r="AF6" s="365"/>
      <c r="AG6" s="365" t="s">
        <v>11</v>
      </c>
      <c r="AH6" s="365"/>
      <c r="AI6" s="365"/>
      <c r="AJ6" s="365"/>
      <c r="AK6" s="5" t="s">
        <v>12</v>
      </c>
    </row>
    <row r="7" spans="1:52" ht="18.75" customHeight="1">
      <c r="A7" s="201" t="s">
        <v>120</v>
      </c>
      <c r="B7" s="132"/>
      <c r="C7" s="132"/>
      <c r="D7" s="132"/>
      <c r="E7" s="132"/>
      <c r="F7" s="132"/>
      <c r="G7" s="132"/>
      <c r="H7" s="132"/>
      <c r="I7" s="132"/>
      <c r="J7" s="132"/>
      <c r="K7" s="354" t="str">
        <f>IF('経費1-2(定時・終了時)'!K10="","",'経費1-2(定時・終了時)'!K10)</f>
        <v/>
      </c>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5"/>
      <c r="AM7" s="355"/>
      <c r="AN7" s="355"/>
      <c r="AO7" s="355"/>
      <c r="AP7" s="355"/>
      <c r="AQ7" s="355"/>
      <c r="AR7" s="355"/>
      <c r="AS7" s="355"/>
      <c r="AT7" s="355"/>
      <c r="AU7" s="355"/>
      <c r="AV7" s="355"/>
      <c r="AW7" s="355"/>
      <c r="AX7" s="355"/>
      <c r="AY7" s="355"/>
      <c r="AZ7" s="356"/>
    </row>
    <row r="8" spans="1:52" ht="18.75" customHeight="1">
      <c r="A8" s="132"/>
      <c r="B8" s="132"/>
      <c r="C8" s="132"/>
      <c r="D8" s="132"/>
      <c r="E8" s="132"/>
      <c r="F8" s="132"/>
      <c r="G8" s="132"/>
      <c r="H8" s="132"/>
      <c r="I8" s="132"/>
      <c r="J8" s="132"/>
      <c r="K8" s="357"/>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8"/>
      <c r="AT8" s="358"/>
      <c r="AU8" s="358"/>
      <c r="AV8" s="358"/>
      <c r="AW8" s="358"/>
      <c r="AX8" s="358"/>
      <c r="AY8" s="358"/>
      <c r="AZ8" s="359"/>
    </row>
    <row r="9" spans="1:52" ht="18.75" customHeight="1">
      <c r="A9" s="132"/>
      <c r="B9" s="132"/>
      <c r="C9" s="132"/>
      <c r="D9" s="132"/>
      <c r="E9" s="132"/>
      <c r="F9" s="132"/>
      <c r="G9" s="132"/>
      <c r="H9" s="132"/>
      <c r="I9" s="132"/>
      <c r="J9" s="132"/>
      <c r="K9" s="360"/>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1"/>
      <c r="AZ9" s="362"/>
    </row>
    <row r="10" spans="1:52" ht="18.75" customHeight="1">
      <c r="A10" s="201" t="s">
        <v>179</v>
      </c>
      <c r="B10" s="132"/>
      <c r="C10" s="132"/>
      <c r="D10" s="132"/>
      <c r="E10" s="132"/>
      <c r="F10" s="132"/>
      <c r="G10" s="132"/>
      <c r="H10" s="132"/>
      <c r="I10" s="132"/>
      <c r="J10" s="132"/>
      <c r="K10" s="394" t="str">
        <f>IF('経費1-2(定時・終了時)'!Q13="","",'経費1-2(定時・終了時)'!Q13)</f>
        <v/>
      </c>
      <c r="L10" s="395"/>
      <c r="M10" s="395"/>
      <c r="N10" s="395"/>
      <c r="O10" s="395"/>
      <c r="P10" s="395"/>
      <c r="Q10" s="395"/>
      <c r="R10" s="395"/>
      <c r="S10" s="395"/>
      <c r="T10" s="395"/>
      <c r="U10" s="395"/>
      <c r="V10" s="395" t="str">
        <f>IF('経費1-2(定時・終了時)'!AK13="","",'経費1-2(定時・終了時)'!AK13)</f>
        <v/>
      </c>
      <c r="W10" s="395"/>
      <c r="X10" s="395"/>
      <c r="Y10" s="395"/>
      <c r="Z10" s="395"/>
      <c r="AA10" s="395"/>
      <c r="AB10" s="395"/>
      <c r="AC10" s="395"/>
      <c r="AD10" s="395"/>
      <c r="AE10" s="395"/>
      <c r="AF10" s="395"/>
      <c r="AG10" s="125"/>
      <c r="AH10" s="125"/>
      <c r="AI10" s="125"/>
      <c r="AJ10" s="125"/>
      <c r="AK10" s="125"/>
      <c r="AL10" s="125"/>
      <c r="AM10" s="125"/>
      <c r="AN10" s="125"/>
      <c r="AO10" s="125"/>
      <c r="AP10" s="125"/>
      <c r="AQ10" s="125"/>
      <c r="AR10" s="125"/>
      <c r="AS10" s="125"/>
      <c r="AT10" s="125"/>
      <c r="AU10" s="125"/>
      <c r="AV10" s="125"/>
      <c r="AW10" s="125"/>
      <c r="AX10" s="125"/>
      <c r="AY10" s="125"/>
      <c r="AZ10" s="126"/>
    </row>
    <row r="11" spans="1:52" ht="18.75" customHeight="1">
      <c r="A11" s="132"/>
      <c r="B11" s="132"/>
      <c r="C11" s="132"/>
      <c r="D11" s="132"/>
      <c r="E11" s="132"/>
      <c r="F11" s="132"/>
      <c r="G11" s="132"/>
      <c r="H11" s="132"/>
      <c r="I11" s="132"/>
      <c r="J11" s="132"/>
      <c r="K11" s="396"/>
      <c r="L11" s="397"/>
      <c r="M11" s="397"/>
      <c r="N11" s="397"/>
      <c r="O11" s="397"/>
      <c r="P11" s="397"/>
      <c r="Q11" s="397"/>
      <c r="R11" s="397"/>
      <c r="S11" s="397"/>
      <c r="T11" s="397"/>
      <c r="U11" s="397"/>
      <c r="V11" s="397"/>
      <c r="W11" s="397"/>
      <c r="X11" s="397"/>
      <c r="Y11" s="397"/>
      <c r="Z11" s="397"/>
      <c r="AA11" s="397"/>
      <c r="AB11" s="397"/>
      <c r="AC11" s="397"/>
      <c r="AD11" s="397"/>
      <c r="AE11" s="397"/>
      <c r="AF11" s="397"/>
      <c r="AG11" s="127"/>
      <c r="AH11" s="127"/>
      <c r="AI11" s="127"/>
      <c r="AJ11" s="127"/>
      <c r="AK11" s="127"/>
      <c r="AL11" s="127"/>
      <c r="AM11" s="127"/>
      <c r="AN11" s="127"/>
      <c r="AO11" s="127"/>
      <c r="AP11" s="127"/>
      <c r="AQ11" s="127"/>
      <c r="AR11" s="127"/>
      <c r="AS11" s="127"/>
      <c r="AT11" s="127"/>
      <c r="AU11" s="127"/>
      <c r="AV11" s="127"/>
      <c r="AW11" s="127"/>
      <c r="AX11" s="127"/>
      <c r="AY11" s="127"/>
      <c r="AZ11" s="128"/>
    </row>
    <row r="12" spans="1:52" ht="18.75" customHeight="1">
      <c r="A12" s="132" t="s">
        <v>15</v>
      </c>
      <c r="B12" s="132"/>
      <c r="C12" s="132"/>
      <c r="D12" s="132"/>
      <c r="E12" s="132"/>
      <c r="F12" s="132"/>
      <c r="G12" s="132"/>
      <c r="H12" s="132"/>
      <c r="I12" s="132"/>
      <c r="J12" s="132"/>
      <c r="K12" s="7"/>
      <c r="L12" s="8"/>
      <c r="M12" s="8"/>
      <c r="N12" s="9"/>
      <c r="O12" s="9"/>
      <c r="P12" s="9"/>
      <c r="Q12" s="9"/>
      <c r="R12" s="9"/>
      <c r="S12" s="340" t="s">
        <v>4</v>
      </c>
      <c r="T12" s="340"/>
      <c r="U12" s="353" t="str">
        <f>IF('経費1-2(定時・終了時)'!U16="","",'経費1-2(定時・終了時)'!U16)</f>
        <v/>
      </c>
      <c r="V12" s="353"/>
      <c r="W12" s="353"/>
      <c r="X12" s="10" t="s">
        <v>5</v>
      </c>
      <c r="Y12" s="353" t="str">
        <f>IF('経費1-2(定時・終了時)'!Y16="","",'経費1-2(定時・終了時)'!Y16)</f>
        <v/>
      </c>
      <c r="Z12" s="353"/>
      <c r="AA12" s="10" t="s">
        <v>7</v>
      </c>
      <c r="AB12" s="9"/>
      <c r="AC12" s="9"/>
      <c r="AD12" s="340" t="s">
        <v>16</v>
      </c>
      <c r="AE12" s="340"/>
      <c r="AF12" s="340"/>
      <c r="AG12" s="340"/>
      <c r="AH12" s="9"/>
      <c r="AI12" s="9"/>
      <c r="AJ12" s="340" t="s">
        <v>4</v>
      </c>
      <c r="AK12" s="340"/>
      <c r="AL12" s="352" t="str">
        <f>IF('経費1-2(定時・終了時)'!AL16="","",'経費1-2(定時・終了時)'!AL16)</f>
        <v/>
      </c>
      <c r="AM12" s="352"/>
      <c r="AN12" s="352"/>
      <c r="AO12" s="10" t="s">
        <v>5</v>
      </c>
      <c r="AP12" s="337" t="str">
        <f>IF('経費1-2(定時・終了時)'!AP16="","",'経費1-2(定時・終了時)'!AP16)</f>
        <v/>
      </c>
      <c r="AQ12" s="337"/>
      <c r="AR12" s="10" t="s">
        <v>7</v>
      </c>
      <c r="AS12" s="9"/>
      <c r="AT12" s="9"/>
      <c r="AU12" s="9"/>
      <c r="AV12" s="9"/>
      <c r="AW12" s="10"/>
      <c r="AX12" s="10"/>
      <c r="AY12" s="10"/>
      <c r="AZ12" s="11"/>
    </row>
    <row r="13" spans="1:52" ht="18.75" customHeight="1">
      <c r="A13" s="210" t="s">
        <v>17</v>
      </c>
      <c r="B13" s="210"/>
      <c r="C13" s="210"/>
      <c r="D13" s="210"/>
      <c r="E13" s="210"/>
      <c r="F13" s="210"/>
      <c r="G13" s="210"/>
      <c r="H13" s="210"/>
      <c r="I13" s="210"/>
      <c r="J13" s="210"/>
      <c r="K13" s="90"/>
      <c r="L13" s="91"/>
      <c r="M13" s="91"/>
      <c r="N13" s="92"/>
      <c r="O13" s="92"/>
      <c r="P13" s="92"/>
      <c r="Q13" s="92"/>
      <c r="R13" s="92"/>
      <c r="S13" s="352" t="s">
        <v>4</v>
      </c>
      <c r="T13" s="352"/>
      <c r="U13" s="353" t="str">
        <f>IF('経費1-2(定時・終了時)'!U17="","",'経費1-2(定時・終了時)'!U17)</f>
        <v/>
      </c>
      <c r="V13" s="353"/>
      <c r="W13" s="353"/>
      <c r="X13" s="89" t="s">
        <v>5</v>
      </c>
      <c r="Y13" s="353" t="str">
        <f>IF('経費1-2(定時・終了時)'!Y17="","",'経費1-2(定時・終了時)'!Y17)</f>
        <v/>
      </c>
      <c r="Z13" s="353"/>
      <c r="AA13" s="89" t="s">
        <v>7</v>
      </c>
      <c r="AB13" s="92"/>
      <c r="AC13" s="92"/>
      <c r="AD13" s="352" t="s">
        <v>16</v>
      </c>
      <c r="AE13" s="352"/>
      <c r="AF13" s="352"/>
      <c r="AG13" s="352"/>
      <c r="AH13" s="92"/>
      <c r="AI13" s="92"/>
      <c r="AJ13" s="352" t="s">
        <v>4</v>
      </c>
      <c r="AK13" s="352"/>
      <c r="AL13" s="352" t="str">
        <f>IF('経費1-2(定時・終了時)'!AL17="","",'経費1-2(定時・終了時)'!AL17)</f>
        <v/>
      </c>
      <c r="AM13" s="352"/>
      <c r="AN13" s="352"/>
      <c r="AO13" s="89" t="s">
        <v>5</v>
      </c>
      <c r="AP13" s="337" t="str">
        <f>IF('経費1-2(定時・終了時)'!AP17="","",'経費1-2(定時・終了時)'!AP17)</f>
        <v/>
      </c>
      <c r="AQ13" s="337"/>
      <c r="AR13" s="89" t="s">
        <v>7</v>
      </c>
      <c r="AS13" s="92"/>
      <c r="AT13" s="92"/>
      <c r="AU13" s="92"/>
      <c r="AV13" s="92"/>
      <c r="AW13" s="89"/>
      <c r="AX13" s="89"/>
      <c r="AY13" s="89"/>
      <c r="AZ13" s="93"/>
    </row>
    <row r="14" spans="1:52" ht="18.75" customHeight="1">
      <c r="A14" s="132" t="s">
        <v>105</v>
      </c>
      <c r="B14" s="132"/>
      <c r="C14" s="132"/>
      <c r="D14" s="132"/>
      <c r="E14" s="132"/>
      <c r="F14" s="132"/>
      <c r="G14" s="132"/>
      <c r="H14" s="132"/>
      <c r="I14" s="132"/>
      <c r="J14" s="132"/>
      <c r="K14" s="56"/>
      <c r="L14" s="57"/>
      <c r="M14" s="57"/>
      <c r="N14" s="57"/>
      <c r="O14" s="57"/>
      <c r="P14" s="57"/>
      <c r="Q14" s="57"/>
      <c r="R14" s="57"/>
      <c r="S14" s="57"/>
      <c r="T14" s="57"/>
      <c r="U14" s="57"/>
      <c r="V14" s="351"/>
      <c r="W14" s="351"/>
      <c r="X14" s="351"/>
      <c r="Y14" s="351"/>
      <c r="Z14" s="351"/>
      <c r="AA14" s="336" t="s">
        <v>62</v>
      </c>
      <c r="AB14" s="336"/>
      <c r="AC14" s="336"/>
      <c r="AD14" s="336"/>
      <c r="AE14" s="336" t="s">
        <v>63</v>
      </c>
      <c r="AF14" s="336"/>
      <c r="AG14" s="351"/>
      <c r="AH14" s="351"/>
      <c r="AI14" s="351"/>
      <c r="AJ14" s="351"/>
      <c r="AK14" s="351"/>
      <c r="AL14" s="336" t="s">
        <v>64</v>
      </c>
      <c r="AM14" s="336"/>
      <c r="AN14" s="336"/>
      <c r="AO14" s="336"/>
      <c r="AP14" s="58" t="s">
        <v>65</v>
      </c>
      <c r="AQ14" s="57"/>
      <c r="AR14" s="57"/>
      <c r="AS14" s="57"/>
      <c r="AT14" s="57"/>
      <c r="AU14" s="57"/>
      <c r="AV14" s="57"/>
      <c r="AW14" s="57"/>
      <c r="AX14" s="57"/>
      <c r="AY14" s="57"/>
      <c r="AZ14" s="59"/>
    </row>
    <row r="15" spans="1:52" ht="18.75" customHeight="1">
      <c r="A15" s="132" t="s">
        <v>66</v>
      </c>
      <c r="B15" s="132"/>
      <c r="C15" s="132"/>
      <c r="D15" s="132"/>
      <c r="E15" s="132"/>
      <c r="F15" s="132"/>
      <c r="G15" s="132"/>
      <c r="H15" s="132"/>
      <c r="I15" s="132"/>
      <c r="J15" s="132"/>
      <c r="K15" s="60"/>
      <c r="L15" s="341" t="s">
        <v>28</v>
      </c>
      <c r="M15" s="341"/>
      <c r="N15" s="341"/>
      <c r="O15" s="341"/>
      <c r="P15" s="341"/>
      <c r="Q15" s="341"/>
      <c r="R15" s="9"/>
      <c r="S15" s="340" t="s">
        <v>97</v>
      </c>
      <c r="T15" s="340"/>
      <c r="U15" s="350" t="str">
        <f>IF('経費1-2(定時・終了時)'!U20="","",'経費1-2(定時・終了時)'!U20)</f>
        <v/>
      </c>
      <c r="V15" s="350"/>
      <c r="W15" s="350"/>
      <c r="X15" s="350"/>
      <c r="Y15" s="350"/>
      <c r="Z15" s="350"/>
      <c r="AA15" s="350"/>
      <c r="AB15" s="350"/>
      <c r="AC15" s="340" t="s">
        <v>30</v>
      </c>
      <c r="AD15" s="340"/>
      <c r="AE15" s="340"/>
      <c r="AF15" s="340"/>
      <c r="AG15" s="340" t="s">
        <v>22</v>
      </c>
      <c r="AH15" s="340"/>
      <c r="AI15" s="340"/>
      <c r="AJ15" s="344" t="s">
        <v>31</v>
      </c>
      <c r="AK15" s="344"/>
      <c r="AL15" s="344"/>
      <c r="AM15" s="344"/>
      <c r="AN15" s="345" t="str">
        <f>IF('経費1-2(定時・終了時)'!AN20="","",'経費1-2(定時・終了時)'!AN20)</f>
        <v/>
      </c>
      <c r="AO15" s="345"/>
      <c r="AP15" s="345"/>
      <c r="AQ15" s="345"/>
      <c r="AR15" s="345"/>
      <c r="AS15" s="345"/>
      <c r="AT15" s="345"/>
      <c r="AU15" s="345"/>
      <c r="AV15" s="340" t="s">
        <v>30</v>
      </c>
      <c r="AW15" s="340"/>
      <c r="AX15" s="340"/>
      <c r="AY15" s="340"/>
      <c r="AZ15" s="11"/>
    </row>
    <row r="16" spans="1:52" ht="18.75" customHeight="1">
      <c r="A16" s="132"/>
      <c r="B16" s="132"/>
      <c r="C16" s="132"/>
      <c r="D16" s="132"/>
      <c r="E16" s="132"/>
      <c r="F16" s="132"/>
      <c r="G16" s="132"/>
      <c r="H16" s="132"/>
      <c r="I16" s="132"/>
      <c r="J16" s="132"/>
      <c r="K16" s="61"/>
      <c r="L16" s="346" t="s">
        <v>32</v>
      </c>
      <c r="M16" s="346"/>
      <c r="N16" s="346"/>
      <c r="O16" s="346"/>
      <c r="P16" s="346"/>
      <c r="Q16" s="346"/>
      <c r="S16" s="340" t="s">
        <v>97</v>
      </c>
      <c r="T16" s="340"/>
      <c r="U16" s="347" t="str">
        <f>IF('経費1-2(定時・終了時)'!U21="","",'経費1-2(定時・終了時)'!U21)</f>
        <v/>
      </c>
      <c r="V16" s="347"/>
      <c r="W16" s="347"/>
      <c r="X16" s="347"/>
      <c r="Y16" s="347"/>
      <c r="Z16" s="347"/>
      <c r="AA16" s="347"/>
      <c r="AB16" s="347"/>
      <c r="AC16" s="343" t="s">
        <v>30</v>
      </c>
      <c r="AD16" s="343"/>
      <c r="AE16" s="343"/>
      <c r="AF16" s="343"/>
      <c r="AG16" s="343" t="s">
        <v>22</v>
      </c>
      <c r="AH16" s="343"/>
      <c r="AI16" s="343"/>
      <c r="AJ16" s="348" t="s">
        <v>31</v>
      </c>
      <c r="AK16" s="348"/>
      <c r="AL16" s="348"/>
      <c r="AM16" s="348"/>
      <c r="AN16" s="349" t="str">
        <f>IF('経費1-2(定時・終了時)'!AN21="","",'経費1-2(定時・終了時)'!AN21)</f>
        <v/>
      </c>
      <c r="AO16" s="349"/>
      <c r="AP16" s="349"/>
      <c r="AQ16" s="349"/>
      <c r="AR16" s="349"/>
      <c r="AS16" s="349"/>
      <c r="AT16" s="349"/>
      <c r="AU16" s="349"/>
      <c r="AV16" s="343" t="s">
        <v>30</v>
      </c>
      <c r="AW16" s="343"/>
      <c r="AX16" s="343"/>
      <c r="AY16" s="343"/>
      <c r="AZ16" s="20"/>
    </row>
    <row r="17" spans="1:52" ht="18.75" customHeight="1">
      <c r="A17" s="132" t="s">
        <v>67</v>
      </c>
      <c r="B17" s="132"/>
      <c r="C17" s="132"/>
      <c r="D17" s="132"/>
      <c r="E17" s="132"/>
      <c r="F17" s="132"/>
      <c r="G17" s="132"/>
      <c r="H17" s="132"/>
      <c r="I17" s="132"/>
      <c r="J17" s="132"/>
      <c r="K17" s="62"/>
      <c r="M17" s="288" t="s">
        <v>68</v>
      </c>
      <c r="N17" s="288"/>
      <c r="O17" s="288"/>
      <c r="P17" s="288"/>
      <c r="Q17" s="288"/>
      <c r="R17" s="288"/>
      <c r="S17" s="288"/>
      <c r="T17" s="337">
        <f>K42</f>
        <v>0</v>
      </c>
      <c r="U17" s="337"/>
      <c r="V17" s="63" t="s">
        <v>33</v>
      </c>
      <c r="W17" s="336" t="s">
        <v>63</v>
      </c>
      <c r="X17" s="336"/>
      <c r="Y17" s="336" t="s">
        <v>69</v>
      </c>
      <c r="Z17" s="336"/>
      <c r="AA17" s="336"/>
      <c r="AB17" s="337">
        <f>Q42</f>
        <v>0</v>
      </c>
      <c r="AC17" s="337"/>
      <c r="AD17" s="9" t="s">
        <v>33</v>
      </c>
      <c r="AE17" s="336" t="s">
        <v>22</v>
      </c>
      <c r="AF17" s="336"/>
      <c r="AG17" s="336" t="s">
        <v>70</v>
      </c>
      <c r="AH17" s="336"/>
      <c r="AI17" s="336"/>
      <c r="AJ17" s="336"/>
      <c r="AK17" s="336"/>
      <c r="AL17" s="336"/>
      <c r="AM17" s="337">
        <f>AC42</f>
        <v>0</v>
      </c>
      <c r="AN17" s="337"/>
      <c r="AO17" s="9" t="s">
        <v>33</v>
      </c>
      <c r="AP17" s="336" t="s">
        <v>22</v>
      </c>
      <c r="AQ17" s="336"/>
      <c r="AR17" s="336"/>
      <c r="AS17" s="288" t="s">
        <v>124</v>
      </c>
      <c r="AT17" s="288"/>
      <c r="AU17" s="288"/>
      <c r="AV17" s="337">
        <f>AI42</f>
        <v>0</v>
      </c>
      <c r="AW17" s="337"/>
      <c r="AX17" s="9" t="s">
        <v>26</v>
      </c>
      <c r="AY17" s="9"/>
      <c r="AZ17" s="64"/>
    </row>
    <row r="18" spans="1:52" ht="18.75" customHeight="1">
      <c r="A18" s="338" t="s">
        <v>71</v>
      </c>
      <c r="B18" s="338"/>
      <c r="C18" s="338"/>
      <c r="D18" s="338"/>
      <c r="E18" s="338"/>
      <c r="F18" s="338"/>
      <c r="G18" s="338"/>
      <c r="H18" s="338"/>
      <c r="I18" s="338"/>
      <c r="J18" s="338"/>
      <c r="K18" s="12"/>
      <c r="L18" s="13"/>
      <c r="M18" s="13"/>
      <c r="N18" s="13"/>
      <c r="O18" s="13"/>
      <c r="P18" s="13"/>
      <c r="Q18" s="339"/>
      <c r="R18" s="339"/>
      <c r="S18" s="339"/>
      <c r="T18" s="339"/>
      <c r="U18" s="339"/>
      <c r="V18" s="339"/>
      <c r="W18" s="339"/>
      <c r="X18" s="340" t="s">
        <v>26</v>
      </c>
      <c r="Y18" s="340"/>
      <c r="Z18" s="341" t="s">
        <v>72</v>
      </c>
      <c r="AA18" s="341"/>
      <c r="AB18" s="341"/>
      <c r="AC18" s="341"/>
      <c r="AD18" s="341"/>
      <c r="AE18" s="341"/>
      <c r="AF18" s="341"/>
      <c r="AG18" s="342"/>
      <c r="AH18" s="342"/>
      <c r="AI18" s="342"/>
      <c r="AJ18" s="342"/>
      <c r="AK18" s="342"/>
      <c r="AL18" s="342"/>
      <c r="AM18" s="342"/>
      <c r="AN18" s="342"/>
      <c r="AO18" s="342"/>
      <c r="AP18" s="342"/>
      <c r="AQ18" s="342"/>
      <c r="AR18" s="342"/>
      <c r="AS18" s="342"/>
      <c r="AT18" s="342"/>
      <c r="AU18" s="342"/>
      <c r="AV18" s="342"/>
      <c r="AW18" s="342"/>
      <c r="AX18" s="342"/>
      <c r="AY18" s="13" t="s">
        <v>73</v>
      </c>
      <c r="AZ18" s="14"/>
    </row>
    <row r="19" spans="1:52" ht="15" customHeight="1"/>
    <row r="20" spans="1:52" ht="18.75" customHeight="1">
      <c r="A20" s="325" t="s">
        <v>74</v>
      </c>
      <c r="B20" s="325"/>
      <c r="C20" s="325"/>
      <c r="D20" s="325"/>
      <c r="E20" s="325"/>
      <c r="F20" s="325"/>
      <c r="G20" s="325"/>
      <c r="H20" s="325"/>
      <c r="I20" s="325"/>
      <c r="J20" s="325"/>
      <c r="K20" s="335" t="s">
        <v>20</v>
      </c>
      <c r="L20" s="335"/>
      <c r="M20" s="335"/>
      <c r="N20" s="335"/>
      <c r="O20" s="335"/>
      <c r="P20" s="335"/>
      <c r="Q20" s="335" t="s">
        <v>75</v>
      </c>
      <c r="R20" s="335"/>
      <c r="S20" s="335"/>
      <c r="T20" s="335"/>
      <c r="U20" s="335"/>
      <c r="V20" s="335"/>
      <c r="W20" s="335" t="s">
        <v>125</v>
      </c>
      <c r="X20" s="335"/>
      <c r="Y20" s="335"/>
      <c r="Z20" s="335"/>
      <c r="AA20" s="335"/>
      <c r="AB20" s="335"/>
      <c r="AC20" s="335" t="s">
        <v>24</v>
      </c>
      <c r="AD20" s="335"/>
      <c r="AE20" s="335"/>
      <c r="AF20" s="335"/>
      <c r="AG20" s="335"/>
      <c r="AH20" s="335"/>
      <c r="AI20" s="335" t="s">
        <v>123</v>
      </c>
      <c r="AJ20" s="335"/>
      <c r="AK20" s="335"/>
      <c r="AL20" s="335"/>
      <c r="AM20" s="335"/>
      <c r="AN20" s="335"/>
      <c r="AO20" s="329" t="s">
        <v>76</v>
      </c>
      <c r="AP20" s="330"/>
      <c r="AQ20" s="330"/>
      <c r="AR20" s="330"/>
      <c r="AS20" s="330"/>
      <c r="AT20" s="330"/>
      <c r="AU20" s="330"/>
      <c r="AV20" s="330"/>
      <c r="AW20" s="330"/>
      <c r="AX20" s="330"/>
      <c r="AY20" s="330"/>
      <c r="AZ20" s="331"/>
    </row>
    <row r="21" spans="1:52" ht="18.75" customHeight="1">
      <c r="A21" s="325"/>
      <c r="B21" s="325"/>
      <c r="C21" s="325"/>
      <c r="D21" s="325"/>
      <c r="E21" s="325"/>
      <c r="F21" s="325"/>
      <c r="G21" s="325"/>
      <c r="H21" s="325"/>
      <c r="I21" s="325"/>
      <c r="J21" s="32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2"/>
      <c r="AP21" s="333"/>
      <c r="AQ21" s="333"/>
      <c r="AR21" s="333"/>
      <c r="AS21" s="333"/>
      <c r="AT21" s="333"/>
      <c r="AU21" s="333"/>
      <c r="AV21" s="333"/>
      <c r="AW21" s="333"/>
      <c r="AX21" s="333"/>
      <c r="AY21" s="333"/>
      <c r="AZ21" s="334"/>
    </row>
    <row r="22" spans="1:52" ht="26.25" customHeight="1">
      <c r="A22" s="327">
        <v>1</v>
      </c>
      <c r="B22" s="327"/>
      <c r="C22" s="328"/>
      <c r="D22" s="328"/>
      <c r="E22" s="328"/>
      <c r="F22" s="328"/>
      <c r="G22" s="328"/>
      <c r="H22" s="328"/>
      <c r="I22" s="328"/>
      <c r="J22" s="328"/>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4"/>
      <c r="AO22" s="324"/>
      <c r="AP22" s="324"/>
      <c r="AQ22" s="324"/>
      <c r="AR22" s="324"/>
      <c r="AS22" s="324"/>
      <c r="AT22" s="324"/>
      <c r="AU22" s="324"/>
      <c r="AV22" s="324"/>
      <c r="AW22" s="324"/>
      <c r="AX22" s="324"/>
      <c r="AY22" s="324"/>
      <c r="AZ22" s="324"/>
    </row>
    <row r="23" spans="1:52" ht="26.25" customHeight="1">
      <c r="A23" s="327">
        <v>2</v>
      </c>
      <c r="B23" s="327"/>
      <c r="C23" s="328"/>
      <c r="D23" s="328"/>
      <c r="E23" s="328"/>
      <c r="F23" s="328"/>
      <c r="G23" s="328"/>
      <c r="H23" s="328"/>
      <c r="I23" s="328"/>
      <c r="J23" s="328"/>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4"/>
      <c r="AZ23" s="324"/>
    </row>
    <row r="24" spans="1:52" ht="26.25" customHeight="1">
      <c r="A24" s="327">
        <v>3</v>
      </c>
      <c r="B24" s="327"/>
      <c r="C24" s="328"/>
      <c r="D24" s="328"/>
      <c r="E24" s="328"/>
      <c r="F24" s="328"/>
      <c r="G24" s="328"/>
      <c r="H24" s="328"/>
      <c r="I24" s="328"/>
      <c r="J24" s="328"/>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324"/>
      <c r="AO24" s="324"/>
      <c r="AP24" s="324"/>
      <c r="AQ24" s="324"/>
      <c r="AR24" s="324"/>
      <c r="AS24" s="324"/>
      <c r="AT24" s="324"/>
      <c r="AU24" s="324"/>
      <c r="AV24" s="324"/>
      <c r="AW24" s="324"/>
      <c r="AX24" s="324"/>
      <c r="AY24" s="324"/>
      <c r="AZ24" s="324"/>
    </row>
    <row r="25" spans="1:52" ht="26.25" customHeight="1">
      <c r="A25" s="327">
        <v>4</v>
      </c>
      <c r="B25" s="327"/>
      <c r="C25" s="328"/>
      <c r="D25" s="328"/>
      <c r="E25" s="328"/>
      <c r="F25" s="328"/>
      <c r="G25" s="328"/>
      <c r="H25" s="328"/>
      <c r="I25" s="328"/>
      <c r="J25" s="328"/>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4"/>
      <c r="AX25" s="324"/>
      <c r="AY25" s="324"/>
      <c r="AZ25" s="324"/>
    </row>
    <row r="26" spans="1:52" ht="26.25" customHeight="1">
      <c r="A26" s="327">
        <v>5</v>
      </c>
      <c r="B26" s="327"/>
      <c r="C26" s="328"/>
      <c r="D26" s="328"/>
      <c r="E26" s="328"/>
      <c r="F26" s="328"/>
      <c r="G26" s="328"/>
      <c r="H26" s="328"/>
      <c r="I26" s="328"/>
      <c r="J26" s="328"/>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4"/>
      <c r="AV26" s="324"/>
      <c r="AW26" s="324"/>
      <c r="AX26" s="324"/>
      <c r="AY26" s="324"/>
      <c r="AZ26" s="324"/>
    </row>
    <row r="27" spans="1:52" ht="26.25" customHeight="1">
      <c r="A27" s="327">
        <v>6</v>
      </c>
      <c r="B27" s="327"/>
      <c r="C27" s="328"/>
      <c r="D27" s="328"/>
      <c r="E27" s="328"/>
      <c r="F27" s="328"/>
      <c r="G27" s="328"/>
      <c r="H27" s="328"/>
      <c r="I27" s="328"/>
      <c r="J27" s="328"/>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4"/>
      <c r="AX27" s="324"/>
      <c r="AY27" s="324"/>
      <c r="AZ27" s="324"/>
    </row>
    <row r="28" spans="1:52" ht="26.25" customHeight="1">
      <c r="A28" s="327">
        <v>7</v>
      </c>
      <c r="B28" s="327"/>
      <c r="C28" s="328"/>
      <c r="D28" s="328"/>
      <c r="E28" s="328"/>
      <c r="F28" s="328"/>
      <c r="G28" s="328"/>
      <c r="H28" s="328"/>
      <c r="I28" s="328"/>
      <c r="J28" s="328"/>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c r="AZ28" s="324"/>
    </row>
    <row r="29" spans="1:52" ht="26.25" customHeight="1">
      <c r="A29" s="327">
        <v>8</v>
      </c>
      <c r="B29" s="327"/>
      <c r="C29" s="328"/>
      <c r="D29" s="328"/>
      <c r="E29" s="328"/>
      <c r="F29" s="328"/>
      <c r="G29" s="328"/>
      <c r="H29" s="328"/>
      <c r="I29" s="328"/>
      <c r="J29" s="328"/>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4"/>
      <c r="AX29" s="324"/>
      <c r="AY29" s="324"/>
      <c r="AZ29" s="324"/>
    </row>
    <row r="30" spans="1:52" ht="26.25" customHeight="1">
      <c r="A30" s="327">
        <v>9</v>
      </c>
      <c r="B30" s="327"/>
      <c r="C30" s="328"/>
      <c r="D30" s="328"/>
      <c r="E30" s="328"/>
      <c r="F30" s="328"/>
      <c r="G30" s="328"/>
      <c r="H30" s="328"/>
      <c r="I30" s="328"/>
      <c r="J30" s="328"/>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4"/>
    </row>
    <row r="31" spans="1:52" ht="26.25" customHeight="1">
      <c r="A31" s="327">
        <v>10</v>
      </c>
      <c r="B31" s="327"/>
      <c r="C31" s="328"/>
      <c r="D31" s="328"/>
      <c r="E31" s="328"/>
      <c r="F31" s="328"/>
      <c r="G31" s="328"/>
      <c r="H31" s="328"/>
      <c r="I31" s="328"/>
      <c r="J31" s="328"/>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row>
    <row r="32" spans="1:52" ht="26.25" customHeight="1">
      <c r="A32" s="327">
        <v>11</v>
      </c>
      <c r="B32" s="327"/>
      <c r="C32" s="328"/>
      <c r="D32" s="328"/>
      <c r="E32" s="328"/>
      <c r="F32" s="328"/>
      <c r="G32" s="328"/>
      <c r="H32" s="328"/>
      <c r="I32" s="328"/>
      <c r="J32" s="328"/>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row>
    <row r="33" spans="1:52" ht="26.25" customHeight="1">
      <c r="A33" s="327">
        <v>12</v>
      </c>
      <c r="B33" s="327"/>
      <c r="C33" s="328"/>
      <c r="D33" s="328"/>
      <c r="E33" s="328"/>
      <c r="F33" s="328"/>
      <c r="G33" s="328"/>
      <c r="H33" s="328"/>
      <c r="I33" s="328"/>
      <c r="J33" s="328"/>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row>
    <row r="34" spans="1:52" ht="26.25" customHeight="1">
      <c r="A34" s="327">
        <v>13</v>
      </c>
      <c r="B34" s="327"/>
      <c r="C34" s="328"/>
      <c r="D34" s="328"/>
      <c r="E34" s="328"/>
      <c r="F34" s="328"/>
      <c r="G34" s="328"/>
      <c r="H34" s="328"/>
      <c r="I34" s="328"/>
      <c r="J34" s="328"/>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row>
    <row r="35" spans="1:52" ht="26.25" customHeight="1">
      <c r="A35" s="327">
        <v>14</v>
      </c>
      <c r="B35" s="327"/>
      <c r="C35" s="328"/>
      <c r="D35" s="328"/>
      <c r="E35" s="328"/>
      <c r="F35" s="328"/>
      <c r="G35" s="328"/>
      <c r="H35" s="328"/>
      <c r="I35" s="328"/>
      <c r="J35" s="328"/>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row>
    <row r="36" spans="1:52" ht="26.25" customHeight="1">
      <c r="A36" s="327">
        <v>15</v>
      </c>
      <c r="B36" s="327"/>
      <c r="C36" s="328"/>
      <c r="D36" s="328"/>
      <c r="E36" s="328"/>
      <c r="F36" s="328"/>
      <c r="G36" s="328"/>
      <c r="H36" s="328"/>
      <c r="I36" s="328"/>
      <c r="J36" s="328"/>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row>
    <row r="37" spans="1:52" ht="26.25" customHeight="1">
      <c r="A37" s="327">
        <v>16</v>
      </c>
      <c r="B37" s="327"/>
      <c r="C37" s="328"/>
      <c r="D37" s="328"/>
      <c r="E37" s="328"/>
      <c r="F37" s="328"/>
      <c r="G37" s="328"/>
      <c r="H37" s="328"/>
      <c r="I37" s="328"/>
      <c r="J37" s="328"/>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4"/>
      <c r="AX37" s="324"/>
      <c r="AY37" s="324"/>
      <c r="AZ37" s="324"/>
    </row>
    <row r="38" spans="1:52" ht="26.25" customHeight="1">
      <c r="A38" s="327">
        <v>17</v>
      </c>
      <c r="B38" s="327"/>
      <c r="C38" s="328"/>
      <c r="D38" s="328"/>
      <c r="E38" s="328"/>
      <c r="F38" s="328"/>
      <c r="G38" s="328"/>
      <c r="H38" s="328"/>
      <c r="I38" s="328"/>
      <c r="J38" s="328"/>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row>
    <row r="39" spans="1:52" ht="26.25" customHeight="1">
      <c r="A39" s="327">
        <v>18</v>
      </c>
      <c r="B39" s="327"/>
      <c r="C39" s="328"/>
      <c r="D39" s="328"/>
      <c r="E39" s="328"/>
      <c r="F39" s="328"/>
      <c r="G39" s="328"/>
      <c r="H39" s="328"/>
      <c r="I39" s="328"/>
      <c r="J39" s="328"/>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row>
    <row r="40" spans="1:52" ht="26.25" customHeight="1">
      <c r="A40" s="327">
        <v>19</v>
      </c>
      <c r="B40" s="327"/>
      <c r="C40" s="328"/>
      <c r="D40" s="328"/>
      <c r="E40" s="328"/>
      <c r="F40" s="328"/>
      <c r="G40" s="328"/>
      <c r="H40" s="328"/>
      <c r="I40" s="328"/>
      <c r="J40" s="328"/>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row>
    <row r="41" spans="1:52" ht="26.25" customHeight="1">
      <c r="A41" s="327">
        <v>20</v>
      </c>
      <c r="B41" s="327"/>
      <c r="C41" s="328"/>
      <c r="D41" s="328"/>
      <c r="E41" s="328"/>
      <c r="F41" s="328"/>
      <c r="G41" s="328"/>
      <c r="H41" s="328"/>
      <c r="I41" s="328"/>
      <c r="J41" s="328"/>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4"/>
    </row>
    <row r="42" spans="1:52" ht="26.25" customHeight="1">
      <c r="A42" s="325" t="s">
        <v>77</v>
      </c>
      <c r="B42" s="325"/>
      <c r="C42" s="325"/>
      <c r="D42" s="325"/>
      <c r="E42" s="325"/>
      <c r="F42" s="325"/>
      <c r="G42" s="325"/>
      <c r="H42" s="325"/>
      <c r="I42" s="325"/>
      <c r="J42" s="325"/>
      <c r="K42" s="325">
        <f>SUM(K22:P41)</f>
        <v>0</v>
      </c>
      <c r="L42" s="325"/>
      <c r="M42" s="325"/>
      <c r="N42" s="325"/>
      <c r="O42" s="325"/>
      <c r="P42" s="325"/>
      <c r="Q42" s="325">
        <f>SUM(Q22:V41)</f>
        <v>0</v>
      </c>
      <c r="R42" s="325"/>
      <c r="S42" s="325"/>
      <c r="T42" s="325"/>
      <c r="U42" s="325"/>
      <c r="V42" s="325"/>
      <c r="W42" s="325">
        <f>SUM(W22:AB41)</f>
        <v>0</v>
      </c>
      <c r="X42" s="325"/>
      <c r="Y42" s="325"/>
      <c r="Z42" s="325"/>
      <c r="AA42" s="325"/>
      <c r="AB42" s="325"/>
      <c r="AC42" s="325">
        <f>SUM(AC22:AH41)</f>
        <v>0</v>
      </c>
      <c r="AD42" s="325"/>
      <c r="AE42" s="325"/>
      <c r="AF42" s="325"/>
      <c r="AG42" s="325"/>
      <c r="AH42" s="325"/>
      <c r="AI42" s="325">
        <f>SUM(AI22:AN41)</f>
        <v>0</v>
      </c>
      <c r="AJ42" s="325"/>
      <c r="AK42" s="325"/>
      <c r="AL42" s="325"/>
      <c r="AM42" s="325"/>
      <c r="AN42" s="325"/>
      <c r="AO42" s="326"/>
      <c r="AP42" s="326"/>
      <c r="AQ42" s="326"/>
      <c r="AR42" s="326"/>
      <c r="AS42" s="326"/>
      <c r="AT42" s="326"/>
      <c r="AU42" s="326"/>
      <c r="AV42" s="326"/>
      <c r="AW42" s="326"/>
      <c r="AX42" s="326"/>
      <c r="AY42" s="326"/>
      <c r="AZ42" s="326"/>
    </row>
    <row r="43" spans="1:52" ht="18.75" customHeight="1">
      <c r="A43" s="325"/>
      <c r="B43" s="325"/>
      <c r="C43" s="325"/>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6"/>
      <c r="AP43" s="326"/>
      <c r="AQ43" s="326"/>
      <c r="AR43" s="326"/>
      <c r="AS43" s="326"/>
      <c r="AT43" s="326"/>
      <c r="AU43" s="326"/>
      <c r="AV43" s="326"/>
      <c r="AW43" s="326"/>
      <c r="AX43" s="326"/>
      <c r="AY43" s="326"/>
      <c r="AZ43" s="326"/>
    </row>
    <row r="44" spans="1:52" ht="18.75" customHeight="1"/>
    <row r="45" spans="1:52" ht="19.600000000000001">
      <c r="A45" s="65" t="s">
        <v>78</v>
      </c>
    </row>
    <row r="46" spans="1:52" ht="26.25" customHeight="1">
      <c r="B46" s="66" t="s">
        <v>79</v>
      </c>
      <c r="C46" s="267" t="s">
        <v>80</v>
      </c>
      <c r="D46" s="267"/>
      <c r="E46" s="267"/>
      <c r="F46" s="267"/>
      <c r="G46" s="267"/>
      <c r="H46" s="267"/>
      <c r="I46" s="267"/>
      <c r="J46" s="267"/>
      <c r="K46" s="321" t="s">
        <v>81</v>
      </c>
      <c r="L46" s="321"/>
      <c r="O46" s="3"/>
      <c r="P46" s="67" t="s">
        <v>9</v>
      </c>
      <c r="Q46" s="321" t="s">
        <v>20</v>
      </c>
      <c r="R46" s="321"/>
      <c r="S46" s="321"/>
      <c r="T46" s="321"/>
      <c r="U46" s="321"/>
      <c r="V46" s="321"/>
      <c r="W46" s="321" t="s">
        <v>82</v>
      </c>
      <c r="X46" s="321"/>
      <c r="Y46" s="321" t="s">
        <v>83</v>
      </c>
      <c r="Z46" s="321"/>
      <c r="AA46" s="321"/>
      <c r="AB46" s="2" t="s">
        <v>84</v>
      </c>
      <c r="AD46" s="321" t="s">
        <v>85</v>
      </c>
      <c r="AE46" s="321"/>
      <c r="AF46" s="3"/>
      <c r="AG46" s="321" t="s">
        <v>86</v>
      </c>
      <c r="AH46" s="321"/>
      <c r="AI46" s="321"/>
      <c r="AJ46" s="321"/>
      <c r="AK46" s="3"/>
      <c r="AL46" s="3"/>
      <c r="AM46" s="3"/>
      <c r="AN46" s="321" t="s">
        <v>81</v>
      </c>
      <c r="AO46" s="321"/>
      <c r="AP46" s="320">
        <f>IF(AND(U15="",U16=""),0,SUM(U15*$K$42,U16*$Q$42))</f>
        <v>0</v>
      </c>
      <c r="AQ46" s="320"/>
      <c r="AR46" s="320"/>
      <c r="AS46" s="320"/>
      <c r="AT46" s="320"/>
      <c r="AU46" s="320"/>
      <c r="AV46" s="320"/>
      <c r="AW46" s="320"/>
      <c r="AX46" s="321" t="s">
        <v>39</v>
      </c>
      <c r="AY46" s="321"/>
    </row>
    <row r="47" spans="1:52" ht="26.25" customHeight="1">
      <c r="B47" s="66" t="s">
        <v>87</v>
      </c>
      <c r="C47" s="267" t="s">
        <v>88</v>
      </c>
      <c r="D47" s="267"/>
      <c r="E47" s="267"/>
      <c r="F47" s="267"/>
      <c r="G47" s="267"/>
      <c r="H47" s="267"/>
      <c r="I47" s="267"/>
      <c r="J47" s="267"/>
      <c r="K47" s="321" t="s">
        <v>89</v>
      </c>
      <c r="L47" s="321"/>
      <c r="O47" s="3"/>
      <c r="P47" s="67" t="s">
        <v>61</v>
      </c>
      <c r="Q47" s="321" t="s">
        <v>20</v>
      </c>
      <c r="R47" s="321"/>
      <c r="S47" s="321"/>
      <c r="T47" s="321"/>
      <c r="U47" s="321"/>
      <c r="V47" s="321"/>
      <c r="W47" s="321" t="s">
        <v>90</v>
      </c>
      <c r="X47" s="321"/>
      <c r="Y47" s="321" t="s">
        <v>83</v>
      </c>
      <c r="Z47" s="321"/>
      <c r="AA47" s="321"/>
      <c r="AB47" s="2" t="s">
        <v>84</v>
      </c>
      <c r="AD47" s="321" t="s">
        <v>91</v>
      </c>
      <c r="AE47" s="321"/>
      <c r="AF47" s="3"/>
      <c r="AG47" s="321" t="s">
        <v>86</v>
      </c>
      <c r="AH47" s="321"/>
      <c r="AI47" s="321"/>
      <c r="AJ47" s="321"/>
      <c r="AK47" s="3"/>
      <c r="AL47" s="3"/>
      <c r="AM47" s="3"/>
      <c r="AN47" s="321" t="s">
        <v>89</v>
      </c>
      <c r="AO47" s="321"/>
      <c r="AP47" s="320">
        <f>IF(AND(AN15="",AN16=""),0,IF('経費1-2(定時・終了時)'!BI18=1,0,SUM(AN15*$K$42,AN16*$Q$42)))</f>
        <v>0</v>
      </c>
      <c r="AQ47" s="320"/>
      <c r="AR47" s="320"/>
      <c r="AS47" s="320"/>
      <c r="AT47" s="320"/>
      <c r="AU47" s="320"/>
      <c r="AV47" s="320"/>
      <c r="AW47" s="320"/>
      <c r="AX47" s="321" t="s">
        <v>39</v>
      </c>
      <c r="AY47" s="321"/>
    </row>
    <row r="48" spans="1:52" ht="26.25" customHeight="1">
      <c r="B48" s="66" t="s">
        <v>164</v>
      </c>
      <c r="C48" s="323" t="s">
        <v>126</v>
      </c>
      <c r="D48" s="174"/>
      <c r="E48" s="174"/>
      <c r="F48" s="174"/>
      <c r="G48" s="174"/>
      <c r="H48" s="174"/>
      <c r="I48" s="174"/>
      <c r="J48" s="174"/>
      <c r="K48" s="321" t="s">
        <v>89</v>
      </c>
      <c r="L48" s="321"/>
      <c r="M48" s="321" t="s">
        <v>92</v>
      </c>
      <c r="N48" s="321"/>
      <c r="O48" s="321"/>
      <c r="P48" s="321"/>
      <c r="Q48" s="321"/>
      <c r="R48" s="321"/>
      <c r="S48" s="321" t="s">
        <v>91</v>
      </c>
      <c r="T48" s="321"/>
      <c r="U48" s="67" t="s">
        <v>61</v>
      </c>
      <c r="V48" s="322">
        <v>30000</v>
      </c>
      <c r="W48" s="322"/>
      <c r="X48" s="322"/>
      <c r="Y48" s="321" t="s">
        <v>93</v>
      </c>
      <c r="Z48" s="321"/>
      <c r="AA48" s="321"/>
      <c r="AB48" s="321" t="s">
        <v>90</v>
      </c>
      <c r="AC48" s="321"/>
      <c r="AD48" s="322">
        <v>15000</v>
      </c>
      <c r="AE48" s="322"/>
      <c r="AF48" s="322"/>
      <c r="AG48" s="321" t="s">
        <v>94</v>
      </c>
      <c r="AH48" s="321"/>
      <c r="AI48" s="321"/>
      <c r="AJ48" s="321"/>
      <c r="AK48" s="321"/>
      <c r="AL48" s="321"/>
      <c r="AM48" s="2" t="s">
        <v>84</v>
      </c>
      <c r="AN48" s="321" t="s">
        <v>89</v>
      </c>
      <c r="AO48" s="321"/>
      <c r="AP48" s="320">
        <f>IF(OR(AP46="",W42=""),"",IF('経費1-2(定時・終了時)'!BI18=2,SUM(W42*V48,W42*AD48),0))</f>
        <v>0</v>
      </c>
      <c r="AQ48" s="320"/>
      <c r="AR48" s="320"/>
      <c r="AS48" s="320"/>
      <c r="AT48" s="320"/>
      <c r="AU48" s="320"/>
      <c r="AV48" s="320"/>
      <c r="AW48" s="320"/>
      <c r="AX48" s="321" t="s">
        <v>39</v>
      </c>
      <c r="AY48" s="321"/>
    </row>
    <row r="49" spans="2:51" ht="26.25" customHeight="1">
      <c r="B49" s="66" t="s">
        <v>165</v>
      </c>
      <c r="C49" s="323" t="s">
        <v>127</v>
      </c>
      <c r="D49" s="174"/>
      <c r="E49" s="174"/>
      <c r="F49" s="174"/>
      <c r="G49" s="174"/>
      <c r="H49" s="174"/>
      <c r="I49" s="174"/>
      <c r="J49" s="174"/>
      <c r="K49" s="321" t="s">
        <v>89</v>
      </c>
      <c r="L49" s="321"/>
      <c r="M49" s="3"/>
      <c r="N49" s="3"/>
      <c r="O49" s="3"/>
      <c r="P49" s="3"/>
      <c r="Q49" s="3"/>
      <c r="R49" s="321" t="s">
        <v>92</v>
      </c>
      <c r="S49" s="321"/>
      <c r="T49" s="321"/>
      <c r="U49" s="321"/>
      <c r="V49" s="321"/>
      <c r="W49" s="321"/>
      <c r="X49" s="322" t="s">
        <v>91</v>
      </c>
      <c r="Y49" s="322"/>
      <c r="Z49" s="322"/>
      <c r="AA49" s="322">
        <v>30000</v>
      </c>
      <c r="AB49" s="322"/>
      <c r="AC49" s="322"/>
      <c r="AD49" s="322"/>
      <c r="AE49" s="322" t="s">
        <v>39</v>
      </c>
      <c r="AF49" s="322"/>
      <c r="AG49" s="321" t="s">
        <v>95</v>
      </c>
      <c r="AH49" s="321"/>
      <c r="AI49" s="321"/>
      <c r="AJ49" s="3"/>
      <c r="AK49" s="3"/>
      <c r="AL49" s="3"/>
      <c r="AN49" s="321" t="s">
        <v>89</v>
      </c>
      <c r="AO49" s="321"/>
      <c r="AP49" s="320">
        <f>IF(OR(W42=0,AP46=0),0,IF('経費1-2(定時・終了時)'!BI18=1,W42*AA49,0))</f>
        <v>0</v>
      </c>
      <c r="AQ49" s="320"/>
      <c r="AR49" s="320"/>
      <c r="AS49" s="320"/>
      <c r="AT49" s="320"/>
      <c r="AU49" s="320"/>
      <c r="AV49" s="320"/>
      <c r="AW49" s="320"/>
      <c r="AX49" s="321" t="s">
        <v>39</v>
      </c>
      <c r="AY49" s="321"/>
    </row>
    <row r="50" spans="2:51" ht="26.25" customHeight="1">
      <c r="B50" s="66" t="s">
        <v>166</v>
      </c>
      <c r="C50" s="267" t="s">
        <v>24</v>
      </c>
      <c r="D50" s="267"/>
      <c r="E50" s="267"/>
      <c r="F50" s="267"/>
      <c r="G50" s="267"/>
      <c r="H50" s="267"/>
      <c r="I50" s="267"/>
      <c r="J50" s="267"/>
      <c r="K50" s="321" t="s">
        <v>89</v>
      </c>
      <c r="L50" s="321"/>
      <c r="T50" s="321" t="s">
        <v>96</v>
      </c>
      <c r="U50" s="321"/>
      <c r="V50" s="321"/>
      <c r="W50" s="321"/>
      <c r="X50" s="321" t="s">
        <v>91</v>
      </c>
      <c r="Y50" s="321"/>
      <c r="Z50" s="321"/>
      <c r="AA50" s="322">
        <v>30000</v>
      </c>
      <c r="AB50" s="322"/>
      <c r="AC50" s="322"/>
      <c r="AD50" s="322"/>
      <c r="AE50" s="321" t="s">
        <v>39</v>
      </c>
      <c r="AF50" s="321"/>
      <c r="AN50" s="321" t="s">
        <v>89</v>
      </c>
      <c r="AO50" s="321"/>
      <c r="AP50" s="320">
        <f>IF(OR(AC42="",AP46=""),"",AC42*AA50)</f>
        <v>0</v>
      </c>
      <c r="AQ50" s="320"/>
      <c r="AR50" s="320"/>
      <c r="AS50" s="320"/>
      <c r="AT50" s="320"/>
      <c r="AU50" s="320"/>
      <c r="AV50" s="320"/>
      <c r="AW50" s="320"/>
      <c r="AX50" s="321" t="s">
        <v>39</v>
      </c>
      <c r="AY50" s="321"/>
    </row>
    <row r="51" spans="2:51" ht="26.25" customHeight="1">
      <c r="B51" s="66" t="s">
        <v>167</v>
      </c>
      <c r="C51" s="267" t="s">
        <v>128</v>
      </c>
      <c r="D51" s="267"/>
      <c r="E51" s="267"/>
      <c r="F51" s="267"/>
      <c r="G51" s="267"/>
      <c r="H51" s="267"/>
      <c r="I51" s="267"/>
      <c r="J51" s="267"/>
      <c r="K51" s="321" t="s">
        <v>89</v>
      </c>
      <c r="L51" s="321"/>
      <c r="Q51" s="321" t="s">
        <v>129</v>
      </c>
      <c r="R51" s="321"/>
      <c r="S51" s="321"/>
      <c r="T51" s="321"/>
      <c r="U51" s="321"/>
      <c r="V51" s="321"/>
      <c r="W51" s="321"/>
      <c r="X51" s="321" t="s">
        <v>91</v>
      </c>
      <c r="Y51" s="321"/>
      <c r="Z51" s="321"/>
      <c r="AA51" s="322">
        <v>10000</v>
      </c>
      <c r="AB51" s="322"/>
      <c r="AC51" s="322"/>
      <c r="AD51" s="322"/>
      <c r="AE51" s="321" t="s">
        <v>39</v>
      </c>
      <c r="AF51" s="321"/>
      <c r="AN51" s="321" t="s">
        <v>89</v>
      </c>
      <c r="AO51" s="321"/>
      <c r="AP51" s="320">
        <f>IF(OR(AI42="",AP46=""),"",AI42*AA51)</f>
        <v>0</v>
      </c>
      <c r="AQ51" s="320"/>
      <c r="AR51" s="320"/>
      <c r="AS51" s="320"/>
      <c r="AT51" s="320"/>
      <c r="AU51" s="320"/>
      <c r="AV51" s="320"/>
      <c r="AW51" s="320"/>
      <c r="AX51" s="321" t="s">
        <v>39</v>
      </c>
      <c r="AY51" s="321"/>
    </row>
    <row r="52" spans="2:51" ht="26.25" customHeight="1">
      <c r="C52" s="1"/>
    </row>
    <row r="53" spans="2:51" ht="26.25" customHeight="1"/>
    <row r="54" spans="2:51" ht="18.75" customHeight="1"/>
    <row r="55" spans="2:51" ht="18.75" customHeight="1"/>
    <row r="56" spans="2:51" ht="18.75" customHeight="1"/>
    <row r="57" spans="2:51" ht="18.75" customHeight="1"/>
    <row r="58" spans="2:51" ht="18.75" customHeight="1"/>
    <row r="59" spans="2:51" ht="18.75" customHeight="1"/>
    <row r="60" spans="2:51" ht="18.75" customHeight="1"/>
    <row r="61" spans="2:51" ht="18.75" customHeight="1"/>
    <row r="62" spans="2:51" ht="18.75" customHeight="1"/>
    <row r="63" spans="2:51" ht="18.75" customHeight="1"/>
    <row r="64" spans="2:51"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sheetData>
  <sheetProtection algorithmName="SHA-512" hashValue="F2g9NPl/DAXXrmC+1S0/XrytK86eJ1tL2rptKgJL4DwuNp5VjmLUGj8OUhWHwm9lQKQDiiVk0vORvZLGKyzutQ==" saltValue="Jo0RojYluN9+0Ihm/H0Faw==" spinCount="100000" sheet="1" formatCells="0" formatRows="0" selectLockedCells="1"/>
  <mergeCells count="311">
    <mergeCell ref="AM1:AQ1"/>
    <mergeCell ref="AR1:AY1"/>
    <mergeCell ref="AM2:AQ2"/>
    <mergeCell ref="AR2:AY2"/>
    <mergeCell ref="AC4:AD4"/>
    <mergeCell ref="AE4:AH4"/>
    <mergeCell ref="AJ4:AL4"/>
    <mergeCell ref="AM4:AO4"/>
    <mergeCell ref="AP4:AQ4"/>
    <mergeCell ref="AR4:AT4"/>
    <mergeCell ref="A7:J9"/>
    <mergeCell ref="K7:AZ9"/>
    <mergeCell ref="A10:J11"/>
    <mergeCell ref="AV4:AX4"/>
    <mergeCell ref="P6:X6"/>
    <mergeCell ref="Z6:AA6"/>
    <mergeCell ref="AB6:AD6"/>
    <mergeCell ref="AE6:AF6"/>
    <mergeCell ref="AG6:AJ6"/>
    <mergeCell ref="K10:U11"/>
    <mergeCell ref="V10:AF11"/>
    <mergeCell ref="AP13:AQ13"/>
    <mergeCell ref="A13:J13"/>
    <mergeCell ref="Y13:Z13"/>
    <mergeCell ref="AD13:AG13"/>
    <mergeCell ref="AD12:AG12"/>
    <mergeCell ref="AP12:AQ12"/>
    <mergeCell ref="S12:T12"/>
    <mergeCell ref="U12:W12"/>
    <mergeCell ref="AJ12:AK12"/>
    <mergeCell ref="AL12:AN12"/>
    <mergeCell ref="A12:J12"/>
    <mergeCell ref="Y12:Z12"/>
    <mergeCell ref="A14:J14"/>
    <mergeCell ref="V14:Z14"/>
    <mergeCell ref="AA14:AD14"/>
    <mergeCell ref="AE14:AF14"/>
    <mergeCell ref="AG14:AK14"/>
    <mergeCell ref="AL14:AO14"/>
    <mergeCell ref="S13:T13"/>
    <mergeCell ref="U13:W13"/>
    <mergeCell ref="AJ13:AK13"/>
    <mergeCell ref="AL13:AN13"/>
    <mergeCell ref="AC16:AF16"/>
    <mergeCell ref="AG16:AI16"/>
    <mergeCell ref="AJ16:AM16"/>
    <mergeCell ref="AN16:AU16"/>
    <mergeCell ref="L15:Q15"/>
    <mergeCell ref="U15:AB15"/>
    <mergeCell ref="AC15:AF15"/>
    <mergeCell ref="AG15:AI15"/>
    <mergeCell ref="S16:T16"/>
    <mergeCell ref="S15:T15"/>
    <mergeCell ref="AP17:AR17"/>
    <mergeCell ref="AS17:AU17"/>
    <mergeCell ref="AV17:AW17"/>
    <mergeCell ref="A18:J18"/>
    <mergeCell ref="Q18:W18"/>
    <mergeCell ref="X18:Y18"/>
    <mergeCell ref="Z18:AF18"/>
    <mergeCell ref="AG18:AX18"/>
    <mergeCell ref="AV16:AY16"/>
    <mergeCell ref="A17:J17"/>
    <mergeCell ref="M17:S17"/>
    <mergeCell ref="T17:U17"/>
    <mergeCell ref="W17:X17"/>
    <mergeCell ref="Y17:AA17"/>
    <mergeCell ref="AB17:AC17"/>
    <mergeCell ref="AE17:AF17"/>
    <mergeCell ref="AG17:AL17"/>
    <mergeCell ref="AM17:AN17"/>
    <mergeCell ref="A15:J16"/>
    <mergeCell ref="AJ15:AM15"/>
    <mergeCell ref="AN15:AU15"/>
    <mergeCell ref="AV15:AY15"/>
    <mergeCell ref="L16:Q16"/>
    <mergeCell ref="U16:AB16"/>
    <mergeCell ref="AO20:AZ21"/>
    <mergeCell ref="A22:B22"/>
    <mergeCell ref="C22:J22"/>
    <mergeCell ref="K22:P22"/>
    <mergeCell ref="Q22:V22"/>
    <mergeCell ref="W22:AB22"/>
    <mergeCell ref="AC22:AH22"/>
    <mergeCell ref="AI22:AN22"/>
    <mergeCell ref="AO22:AZ22"/>
    <mergeCell ref="A20:J21"/>
    <mergeCell ref="K20:P21"/>
    <mergeCell ref="Q20:V21"/>
    <mergeCell ref="W20:AB21"/>
    <mergeCell ref="AC20:AH21"/>
    <mergeCell ref="AI20:AN21"/>
    <mergeCell ref="AI23:AN23"/>
    <mergeCell ref="AO23:AZ23"/>
    <mergeCell ref="A24:B24"/>
    <mergeCell ref="C24:J24"/>
    <mergeCell ref="K24:P24"/>
    <mergeCell ref="Q24:V24"/>
    <mergeCell ref="W24:AB24"/>
    <mergeCell ref="AC24:AH24"/>
    <mergeCell ref="AI24:AN24"/>
    <mergeCell ref="AO24:AZ24"/>
    <mergeCell ref="A23:B23"/>
    <mergeCell ref="C23:J23"/>
    <mergeCell ref="K23:P23"/>
    <mergeCell ref="Q23:V23"/>
    <mergeCell ref="W23:AB23"/>
    <mergeCell ref="AC23:AH23"/>
    <mergeCell ref="AI25:AN25"/>
    <mergeCell ref="AO25:AZ25"/>
    <mergeCell ref="A26:B26"/>
    <mergeCell ref="C26:J26"/>
    <mergeCell ref="K26:P26"/>
    <mergeCell ref="Q26:V26"/>
    <mergeCell ref="W26:AB26"/>
    <mergeCell ref="AC26:AH26"/>
    <mergeCell ref="AI26:AN26"/>
    <mergeCell ref="AO26:AZ26"/>
    <mergeCell ref="A25:B25"/>
    <mergeCell ref="C25:J25"/>
    <mergeCell ref="K25:P25"/>
    <mergeCell ref="Q25:V25"/>
    <mergeCell ref="W25:AB25"/>
    <mergeCell ref="AC25:AH25"/>
    <mergeCell ref="AI27:AN27"/>
    <mergeCell ref="AO27:AZ27"/>
    <mergeCell ref="A28:B28"/>
    <mergeCell ref="C28:J28"/>
    <mergeCell ref="K28:P28"/>
    <mergeCell ref="Q28:V28"/>
    <mergeCell ref="W28:AB28"/>
    <mergeCell ref="AC28:AH28"/>
    <mergeCell ref="AI28:AN28"/>
    <mergeCell ref="AO28:AZ28"/>
    <mergeCell ref="A27:B27"/>
    <mergeCell ref="C27:J27"/>
    <mergeCell ref="K27:P27"/>
    <mergeCell ref="Q27:V27"/>
    <mergeCell ref="W27:AB27"/>
    <mergeCell ref="AC27:AH27"/>
    <mergeCell ref="AI29:AN29"/>
    <mergeCell ref="AO29:AZ29"/>
    <mergeCell ref="A30:B30"/>
    <mergeCell ref="C30:J30"/>
    <mergeCell ref="K30:P30"/>
    <mergeCell ref="Q30:V30"/>
    <mergeCell ref="W30:AB30"/>
    <mergeCell ref="AC30:AH30"/>
    <mergeCell ref="AI30:AN30"/>
    <mergeCell ref="AO30:AZ30"/>
    <mergeCell ref="A29:B29"/>
    <mergeCell ref="C29:J29"/>
    <mergeCell ref="K29:P29"/>
    <mergeCell ref="Q29:V29"/>
    <mergeCell ref="W29:AB29"/>
    <mergeCell ref="AC29:AH29"/>
    <mergeCell ref="AI31:AN31"/>
    <mergeCell ref="AO31:AZ31"/>
    <mergeCell ref="A32:B32"/>
    <mergeCell ref="C32:J32"/>
    <mergeCell ref="K32:P32"/>
    <mergeCell ref="Q32:V32"/>
    <mergeCell ref="W32:AB32"/>
    <mergeCell ref="AC32:AH32"/>
    <mergeCell ref="AI32:AN32"/>
    <mergeCell ref="AO32:AZ32"/>
    <mergeCell ref="A31:B31"/>
    <mergeCell ref="C31:J31"/>
    <mergeCell ref="K31:P31"/>
    <mergeCell ref="Q31:V31"/>
    <mergeCell ref="W31:AB31"/>
    <mergeCell ref="AC31:AH31"/>
    <mergeCell ref="AI33:AN33"/>
    <mergeCell ref="AO33:AZ33"/>
    <mergeCell ref="A34:B34"/>
    <mergeCell ref="C34:J34"/>
    <mergeCell ref="K34:P34"/>
    <mergeCell ref="Q34:V34"/>
    <mergeCell ref="W34:AB34"/>
    <mergeCell ref="AC34:AH34"/>
    <mergeCell ref="AI34:AN34"/>
    <mergeCell ref="AO34:AZ34"/>
    <mergeCell ref="A33:B33"/>
    <mergeCell ref="C33:J33"/>
    <mergeCell ref="K33:P33"/>
    <mergeCell ref="Q33:V33"/>
    <mergeCell ref="W33:AB33"/>
    <mergeCell ref="AC33:AH33"/>
    <mergeCell ref="AI35:AN35"/>
    <mergeCell ref="AO35:AZ35"/>
    <mergeCell ref="A36:B36"/>
    <mergeCell ref="C36:J36"/>
    <mergeCell ref="K36:P36"/>
    <mergeCell ref="Q36:V36"/>
    <mergeCell ref="W36:AB36"/>
    <mergeCell ref="AC36:AH36"/>
    <mergeCell ref="AI36:AN36"/>
    <mergeCell ref="AO36:AZ36"/>
    <mergeCell ref="A35:B35"/>
    <mergeCell ref="C35:J35"/>
    <mergeCell ref="K35:P35"/>
    <mergeCell ref="Q35:V35"/>
    <mergeCell ref="W35:AB35"/>
    <mergeCell ref="AC35:AH35"/>
    <mergeCell ref="AI37:AN37"/>
    <mergeCell ref="AO37:AZ37"/>
    <mergeCell ref="A38:B38"/>
    <mergeCell ref="C38:J38"/>
    <mergeCell ref="K38:P38"/>
    <mergeCell ref="Q38:V38"/>
    <mergeCell ref="W38:AB38"/>
    <mergeCell ref="AC38:AH38"/>
    <mergeCell ref="AI38:AN38"/>
    <mergeCell ref="AO38:AZ38"/>
    <mergeCell ref="A37:B37"/>
    <mergeCell ref="C37:J37"/>
    <mergeCell ref="K37:P37"/>
    <mergeCell ref="Q37:V37"/>
    <mergeCell ref="W37:AB37"/>
    <mergeCell ref="AC37:AH37"/>
    <mergeCell ref="AI39:AN39"/>
    <mergeCell ref="AO39:AZ39"/>
    <mergeCell ref="A40:B40"/>
    <mergeCell ref="C40:J40"/>
    <mergeCell ref="K40:P40"/>
    <mergeCell ref="Q40:V40"/>
    <mergeCell ref="W40:AB40"/>
    <mergeCell ref="AC40:AH40"/>
    <mergeCell ref="AI40:AN40"/>
    <mergeCell ref="AO40:AZ40"/>
    <mergeCell ref="A39:B39"/>
    <mergeCell ref="C39:J39"/>
    <mergeCell ref="K39:P39"/>
    <mergeCell ref="Q39:V39"/>
    <mergeCell ref="W39:AB39"/>
    <mergeCell ref="AC39:AH39"/>
    <mergeCell ref="AI41:AN41"/>
    <mergeCell ref="AO41:AZ41"/>
    <mergeCell ref="A42:J43"/>
    <mergeCell ref="K42:P43"/>
    <mergeCell ref="Q42:V43"/>
    <mergeCell ref="W42:AB43"/>
    <mergeCell ref="AC42:AH43"/>
    <mergeCell ref="AI42:AN43"/>
    <mergeCell ref="AO42:AZ43"/>
    <mergeCell ref="A41:B41"/>
    <mergeCell ref="C41:J41"/>
    <mergeCell ref="K41:P41"/>
    <mergeCell ref="Q41:V41"/>
    <mergeCell ref="W41:AB41"/>
    <mergeCell ref="AC41:AH41"/>
    <mergeCell ref="W47:X47"/>
    <mergeCell ref="Y47:AA47"/>
    <mergeCell ref="AD47:AE47"/>
    <mergeCell ref="C46:J46"/>
    <mergeCell ref="K46:L46"/>
    <mergeCell ref="Q46:V46"/>
    <mergeCell ref="W46:X46"/>
    <mergeCell ref="Y46:AA46"/>
    <mergeCell ref="AD46:AE46"/>
    <mergeCell ref="AG46:AJ46"/>
    <mergeCell ref="AN46:AO46"/>
    <mergeCell ref="AP46:AW46"/>
    <mergeCell ref="AB48:AC48"/>
    <mergeCell ref="AD48:AF48"/>
    <mergeCell ref="AG48:AL48"/>
    <mergeCell ref="AN48:AO48"/>
    <mergeCell ref="AP48:AW48"/>
    <mergeCell ref="AX46:AY46"/>
    <mergeCell ref="C49:J49"/>
    <mergeCell ref="K49:L49"/>
    <mergeCell ref="R49:W49"/>
    <mergeCell ref="X49:Z49"/>
    <mergeCell ref="AA49:AD49"/>
    <mergeCell ref="AE49:AF49"/>
    <mergeCell ref="AX48:AY48"/>
    <mergeCell ref="AG47:AJ47"/>
    <mergeCell ref="AN47:AO47"/>
    <mergeCell ref="AP47:AW47"/>
    <mergeCell ref="AX47:AY47"/>
    <mergeCell ref="AG49:AI49"/>
    <mergeCell ref="AN49:AO49"/>
    <mergeCell ref="AP49:AW49"/>
    <mergeCell ref="AX49:AY49"/>
    <mergeCell ref="C48:J48"/>
    <mergeCell ref="K48:L48"/>
    <mergeCell ref="M48:R48"/>
    <mergeCell ref="S48:T48"/>
    <mergeCell ref="V48:X48"/>
    <mergeCell ref="Y48:AA48"/>
    <mergeCell ref="C47:J47"/>
    <mergeCell ref="K47:L47"/>
    <mergeCell ref="Q47:V47"/>
    <mergeCell ref="AP51:AW51"/>
    <mergeCell ref="AX51:AY51"/>
    <mergeCell ref="AN50:AO50"/>
    <mergeCell ref="AP50:AW50"/>
    <mergeCell ref="AX50:AY50"/>
    <mergeCell ref="C51:J51"/>
    <mergeCell ref="K51:L51"/>
    <mergeCell ref="X51:Z51"/>
    <mergeCell ref="AA51:AD51"/>
    <mergeCell ref="AE51:AF51"/>
    <mergeCell ref="AN51:AO51"/>
    <mergeCell ref="C50:J50"/>
    <mergeCell ref="K50:L50"/>
    <mergeCell ref="T50:W50"/>
    <mergeCell ref="X50:Z50"/>
    <mergeCell ref="AA50:AD50"/>
    <mergeCell ref="AE50:AF50"/>
    <mergeCell ref="Q51:W51"/>
  </mergeCells>
  <phoneticPr fontId="1"/>
  <printOptions horizontalCentered="1" verticalCentered="1"/>
  <pageMargins left="0.31496062992125984" right="0.11811023622047245" top="0.15748031496062992" bottom="0.15748031496062992" header="0.31496062992125984" footer="0.31496062992125984"/>
  <pageSetup paperSize="9" scale="73" orientation="portrait" blackAndWhite="1" r:id="rId1"/>
  <colBreaks count="1" manualBreakCount="1">
    <brk id="52"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Z257"/>
  <sheetViews>
    <sheetView showGridLines="0" view="pageBreakPreview" topLeftCell="A4" zoomScale="115" zoomScaleNormal="100" zoomScaleSheetLayoutView="115" workbookViewId="0">
      <selection activeCell="W17" sqref="W17:X17"/>
    </sheetView>
  </sheetViews>
  <sheetFormatPr defaultColWidth="9" defaultRowHeight="18.45"/>
  <cols>
    <col min="1" max="111" width="2.3984375" style="2" customWidth="1"/>
    <col min="112" max="16384" width="9" style="2"/>
  </cols>
  <sheetData>
    <row r="1" spans="1:52" ht="15" customHeight="1">
      <c r="A1" s="1" t="s">
        <v>150</v>
      </c>
      <c r="AM1" s="325" t="s">
        <v>1</v>
      </c>
      <c r="AN1" s="325"/>
      <c r="AO1" s="325"/>
      <c r="AP1" s="325"/>
      <c r="AQ1" s="325"/>
      <c r="AR1" s="366" t="str">
        <f>IF('経費1-2(定時・終了時)'!AR1="","",'経費1-2(定時・終了時)'!AR1)</f>
        <v/>
      </c>
      <c r="AS1" s="366"/>
      <c r="AT1" s="366"/>
      <c r="AU1" s="366"/>
      <c r="AV1" s="366"/>
      <c r="AW1" s="366"/>
      <c r="AX1" s="366"/>
      <c r="AY1" s="366"/>
    </row>
    <row r="2" spans="1:52" ht="15" customHeight="1">
      <c r="AM2" s="325" t="s">
        <v>2</v>
      </c>
      <c r="AN2" s="325"/>
      <c r="AO2" s="325"/>
      <c r="AP2" s="325"/>
      <c r="AQ2" s="325"/>
      <c r="AR2" s="325" t="s">
        <v>3</v>
      </c>
      <c r="AS2" s="325"/>
      <c r="AT2" s="325"/>
      <c r="AU2" s="325"/>
      <c r="AV2" s="325"/>
      <c r="AW2" s="325"/>
      <c r="AX2" s="325"/>
      <c r="AY2" s="325"/>
    </row>
    <row r="3" spans="1:52" ht="13.55" customHeight="1"/>
    <row r="4" spans="1:52" ht="15" customHeight="1">
      <c r="AC4" s="321" t="s">
        <v>4</v>
      </c>
      <c r="AD4" s="321"/>
      <c r="AE4" s="363" t="str">
        <f>IF('経費1-2(定時・終了時)'!AE4="","",'経費1-2(定時・終了時)'!AE4)</f>
        <v/>
      </c>
      <c r="AF4" s="363"/>
      <c r="AG4" s="363"/>
      <c r="AH4" s="363"/>
      <c r="AI4" s="2" t="s">
        <v>5</v>
      </c>
      <c r="AJ4" s="367" t="s">
        <v>121</v>
      </c>
      <c r="AK4" s="367"/>
      <c r="AL4" s="367"/>
      <c r="AM4" s="363" t="str">
        <f>IF('経費1-2(定時・終了時)'!AM4="","",'経費1-2(定時・終了時)'!AM4)</f>
        <v/>
      </c>
      <c r="AN4" s="363"/>
      <c r="AO4" s="363"/>
      <c r="AP4" s="368" t="s">
        <v>6</v>
      </c>
      <c r="AQ4" s="368"/>
      <c r="AR4" s="363" t="str">
        <f>IF('経費1-2(定時・終了時)'!AR4="","",'経費1-2(定時・終了時)'!AR4)</f>
        <v/>
      </c>
      <c r="AS4" s="363"/>
      <c r="AT4" s="363"/>
      <c r="AU4" s="2" t="s">
        <v>7</v>
      </c>
      <c r="AV4" s="363" t="str">
        <f>IF('経費1-2(定時・終了時)'!AV4="","",'経費1-2(定時・終了時)'!AV4)</f>
        <v/>
      </c>
      <c r="AW4" s="363"/>
      <c r="AX4" s="363"/>
      <c r="AY4" s="2" t="s">
        <v>8</v>
      </c>
    </row>
    <row r="5" spans="1:52" ht="15" customHeight="1">
      <c r="AC5" s="109"/>
      <c r="AD5" s="109"/>
      <c r="AE5" s="110"/>
      <c r="AF5" s="110"/>
      <c r="AG5" s="110"/>
      <c r="AH5" s="110"/>
      <c r="AJ5" s="111"/>
      <c r="AK5" s="111"/>
      <c r="AL5" s="111"/>
      <c r="AN5" s="110"/>
      <c r="AO5" s="110"/>
      <c r="AP5" s="112"/>
      <c r="AQ5" s="112"/>
      <c r="AR5" s="110"/>
      <c r="AS5" s="110"/>
      <c r="AT5" s="110"/>
      <c r="AV5" s="110"/>
      <c r="AW5" s="110"/>
      <c r="AX5" s="110"/>
    </row>
    <row r="6" spans="1:52" ht="13.25" customHeight="1">
      <c r="AM6" s="108" t="s">
        <v>119</v>
      </c>
      <c r="AN6" s="112"/>
      <c r="AO6" s="112"/>
      <c r="AP6" s="112"/>
      <c r="AQ6" s="112"/>
      <c r="AR6" s="112"/>
      <c r="AS6" s="112"/>
      <c r="AT6" s="112"/>
      <c r="AU6" s="112"/>
      <c r="AV6" s="112"/>
      <c r="AW6" s="112"/>
      <c r="AX6" s="112"/>
      <c r="AY6" s="112"/>
      <c r="AZ6" s="112"/>
    </row>
    <row r="7" spans="1:52" ht="18.75" customHeight="1">
      <c r="P7" s="364" t="s">
        <v>108</v>
      </c>
      <c r="Q7" s="364"/>
      <c r="R7" s="364"/>
      <c r="S7" s="364"/>
      <c r="T7" s="364"/>
      <c r="U7" s="364"/>
      <c r="V7" s="364"/>
      <c r="W7" s="364"/>
      <c r="X7" s="364"/>
      <c r="Y7" s="4" t="s">
        <v>9</v>
      </c>
      <c r="Z7" s="365" t="str">
        <f>IF('経費1-2(定時・終了時)'!BI14="","□",'経費1-2(定時・終了時)'!Z9)</f>
        <v>□</v>
      </c>
      <c r="AA7" s="365"/>
      <c r="AB7" s="365" t="s">
        <v>10</v>
      </c>
      <c r="AC7" s="365"/>
      <c r="AD7" s="365"/>
      <c r="AE7" s="365" t="str">
        <f>IF('経費1-2(定時・終了時)'!BI14="","□",'経費1-2(定時・終了時)'!AE9)</f>
        <v>□</v>
      </c>
      <c r="AF7" s="365"/>
      <c r="AG7" s="365" t="s">
        <v>11</v>
      </c>
      <c r="AH7" s="365"/>
      <c r="AI7" s="365"/>
      <c r="AJ7" s="365"/>
      <c r="AK7" s="5" t="s">
        <v>12</v>
      </c>
      <c r="AM7" s="107" t="str">
        <f>IF('経費1-2(定時・終了時)'!AG7="","",'経費1-2(定時・終了時)'!AG7)</f>
        <v/>
      </c>
      <c r="AN7" s="107"/>
      <c r="AO7" s="107"/>
      <c r="AP7" s="107"/>
      <c r="AQ7" s="107"/>
      <c r="AR7" s="107"/>
      <c r="AS7" s="107"/>
      <c r="AT7" s="107"/>
      <c r="AU7" s="107"/>
      <c r="AV7" s="107"/>
      <c r="AW7" s="107"/>
      <c r="AX7" s="107"/>
      <c r="AY7" s="107"/>
      <c r="AZ7" s="107"/>
    </row>
    <row r="8" spans="1:52" ht="18.75" customHeight="1">
      <c r="A8" s="201" t="s">
        <v>120</v>
      </c>
      <c r="B8" s="132"/>
      <c r="C8" s="132"/>
      <c r="D8" s="132"/>
      <c r="E8" s="132"/>
      <c r="F8" s="132"/>
      <c r="G8" s="132"/>
      <c r="H8" s="132"/>
      <c r="I8" s="132"/>
      <c r="J8" s="132"/>
      <c r="K8" s="354" t="str">
        <f>IF('経費1-2(定時・終了時)'!K10="","",'経費1-2(定時・終了時)'!K10)</f>
        <v/>
      </c>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5"/>
      <c r="AT8" s="355"/>
      <c r="AU8" s="355"/>
      <c r="AV8" s="355"/>
      <c r="AW8" s="355"/>
      <c r="AX8" s="355"/>
      <c r="AY8" s="355"/>
      <c r="AZ8" s="356"/>
    </row>
    <row r="9" spans="1:52" ht="18.75" customHeight="1">
      <c r="A9" s="132"/>
      <c r="B9" s="132"/>
      <c r="C9" s="132"/>
      <c r="D9" s="132"/>
      <c r="E9" s="132"/>
      <c r="F9" s="132"/>
      <c r="G9" s="132"/>
      <c r="H9" s="132"/>
      <c r="I9" s="132"/>
      <c r="J9" s="132"/>
      <c r="K9" s="357"/>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8"/>
      <c r="AT9" s="358"/>
      <c r="AU9" s="358"/>
      <c r="AV9" s="358"/>
      <c r="AW9" s="358"/>
      <c r="AX9" s="358"/>
      <c r="AY9" s="358"/>
      <c r="AZ9" s="359"/>
    </row>
    <row r="10" spans="1:52" ht="18.75" customHeight="1">
      <c r="A10" s="132"/>
      <c r="B10" s="132"/>
      <c r="C10" s="132"/>
      <c r="D10" s="132"/>
      <c r="E10" s="132"/>
      <c r="F10" s="132"/>
      <c r="G10" s="132"/>
      <c r="H10" s="132"/>
      <c r="I10" s="132"/>
      <c r="J10" s="132"/>
      <c r="K10" s="360"/>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2"/>
    </row>
    <row r="11" spans="1:52" ht="18.75" customHeight="1">
      <c r="A11" s="201" t="s">
        <v>179</v>
      </c>
      <c r="B11" s="132"/>
      <c r="C11" s="132"/>
      <c r="D11" s="132"/>
      <c r="E11" s="132"/>
      <c r="F11" s="132"/>
      <c r="G11" s="132"/>
      <c r="H11" s="132"/>
      <c r="I11" s="132"/>
      <c r="J11" s="132"/>
      <c r="K11" s="394" t="str">
        <f>IF('経費1-2(定時・終了時)'!Q13="","",'経費1-2(定時・終了時)'!Q13)</f>
        <v/>
      </c>
      <c r="L11" s="395"/>
      <c r="M11" s="395"/>
      <c r="N11" s="395"/>
      <c r="O11" s="395"/>
      <c r="P11" s="395"/>
      <c r="Q11" s="395"/>
      <c r="R11" s="395"/>
      <c r="S11" s="395"/>
      <c r="T11" s="395"/>
      <c r="U11" s="395"/>
      <c r="V11" s="395" t="str">
        <f>IF('経費1-2(定時・終了時)'!AK13="","",'経費1-2(定時・終了時)'!AK13)</f>
        <v/>
      </c>
      <c r="W11" s="395"/>
      <c r="X11" s="395"/>
      <c r="Y11" s="395"/>
      <c r="Z11" s="395"/>
      <c r="AA11" s="395"/>
      <c r="AB11" s="395"/>
      <c r="AC11" s="395"/>
      <c r="AD11" s="395"/>
      <c r="AE11" s="395"/>
      <c r="AF11" s="395"/>
      <c r="AG11" s="125"/>
      <c r="AH11" s="125"/>
      <c r="AI11" s="125"/>
      <c r="AJ11" s="125"/>
      <c r="AK11" s="125"/>
      <c r="AL11" s="125"/>
      <c r="AM11" s="125"/>
      <c r="AN11" s="125"/>
      <c r="AO11" s="125"/>
      <c r="AP11" s="125"/>
      <c r="AQ11" s="125"/>
      <c r="AR11" s="125"/>
      <c r="AS11" s="125"/>
      <c r="AT11" s="125"/>
      <c r="AU11" s="125"/>
      <c r="AV11" s="125"/>
      <c r="AW11" s="125"/>
      <c r="AX11" s="125"/>
      <c r="AY11" s="125"/>
      <c r="AZ11" s="126"/>
    </row>
    <row r="12" spans="1:52" ht="18.75" customHeight="1">
      <c r="A12" s="132"/>
      <c r="B12" s="132"/>
      <c r="C12" s="132"/>
      <c r="D12" s="132"/>
      <c r="E12" s="132"/>
      <c r="F12" s="132"/>
      <c r="G12" s="132"/>
      <c r="H12" s="132"/>
      <c r="I12" s="132"/>
      <c r="J12" s="132"/>
      <c r="K12" s="396"/>
      <c r="L12" s="397"/>
      <c r="M12" s="397"/>
      <c r="N12" s="397"/>
      <c r="O12" s="397"/>
      <c r="P12" s="397"/>
      <c r="Q12" s="397"/>
      <c r="R12" s="397"/>
      <c r="S12" s="397"/>
      <c r="T12" s="397"/>
      <c r="U12" s="397"/>
      <c r="V12" s="397"/>
      <c r="W12" s="397"/>
      <c r="X12" s="397"/>
      <c r="Y12" s="397"/>
      <c r="Z12" s="397"/>
      <c r="AA12" s="397"/>
      <c r="AB12" s="397"/>
      <c r="AC12" s="397"/>
      <c r="AD12" s="397"/>
      <c r="AE12" s="397"/>
      <c r="AF12" s="397"/>
      <c r="AG12" s="127"/>
      <c r="AH12" s="127"/>
      <c r="AI12" s="127"/>
      <c r="AJ12" s="127"/>
      <c r="AK12" s="127"/>
      <c r="AL12" s="127"/>
      <c r="AM12" s="127"/>
      <c r="AN12" s="127"/>
      <c r="AO12" s="127"/>
      <c r="AP12" s="127"/>
      <c r="AQ12" s="127"/>
      <c r="AR12" s="127"/>
      <c r="AS12" s="127"/>
      <c r="AT12" s="127"/>
      <c r="AU12" s="127"/>
      <c r="AV12" s="127"/>
      <c r="AW12" s="127"/>
      <c r="AX12" s="127"/>
      <c r="AY12" s="127"/>
      <c r="AZ12" s="128"/>
    </row>
    <row r="13" spans="1:52" ht="26.25" customHeight="1">
      <c r="C13" s="1"/>
    </row>
    <row r="14" spans="1:52" s="70" customFormat="1" ht="25.95">
      <c r="A14" s="68" t="s">
        <v>142</v>
      </c>
      <c r="B14" s="69"/>
      <c r="C14" s="69"/>
      <c r="D14" s="69"/>
      <c r="F14" s="71"/>
      <c r="G14" s="72"/>
      <c r="H14" s="72"/>
      <c r="I14" s="72"/>
      <c r="J14" s="72"/>
      <c r="K14" s="73"/>
    </row>
    <row r="15" spans="1:52" ht="18.75" customHeight="1">
      <c r="A15" s="21" t="s">
        <v>168</v>
      </c>
    </row>
    <row r="16" spans="1:52" s="70" customFormat="1" ht="24.8" customHeight="1" thickBot="1">
      <c r="A16" s="132" t="s">
        <v>35</v>
      </c>
      <c r="B16" s="132"/>
      <c r="C16" s="132"/>
      <c r="D16" s="132"/>
      <c r="E16" s="132"/>
      <c r="F16" s="132"/>
      <c r="G16" s="132"/>
      <c r="H16" s="132"/>
      <c r="I16" s="132"/>
      <c r="J16" s="132"/>
      <c r="K16" s="132" t="s">
        <v>36</v>
      </c>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t="s">
        <v>37</v>
      </c>
      <c r="AN16" s="132"/>
      <c r="AO16" s="132"/>
      <c r="AP16" s="132"/>
      <c r="AQ16" s="132"/>
      <c r="AR16" s="132"/>
      <c r="AS16" s="132"/>
      <c r="AT16" s="132"/>
      <c r="AU16" s="132"/>
      <c r="AV16" s="132"/>
      <c r="AW16" s="132"/>
      <c r="AX16" s="132"/>
      <c r="AY16" s="132"/>
      <c r="AZ16" s="132"/>
    </row>
    <row r="17" spans="1:52" s="70" customFormat="1" ht="24.05" customHeight="1" thickBot="1">
      <c r="A17" s="375" t="s">
        <v>144</v>
      </c>
      <c r="B17" s="375"/>
      <c r="C17" s="375"/>
      <c r="D17" s="375"/>
      <c r="E17" s="375"/>
      <c r="F17" s="375"/>
      <c r="G17" s="375"/>
      <c r="H17" s="375"/>
      <c r="I17" s="375"/>
      <c r="J17" s="375"/>
      <c r="K17" s="74" t="s">
        <v>148</v>
      </c>
      <c r="L17" s="27" t="s">
        <v>48</v>
      </c>
      <c r="M17" s="214"/>
      <c r="N17" s="214"/>
      <c r="O17" s="214"/>
      <c r="P17" s="214"/>
      <c r="Q17" s="214"/>
      <c r="R17" s="31" t="s">
        <v>85</v>
      </c>
      <c r="S17" s="376" t="s">
        <v>146</v>
      </c>
      <c r="T17" s="376"/>
      <c r="U17" s="376"/>
      <c r="V17" s="376"/>
      <c r="W17" s="175"/>
      <c r="X17" s="176"/>
      <c r="Y17" s="31" t="s">
        <v>5</v>
      </c>
      <c r="Z17" s="235"/>
      <c r="AA17" s="235"/>
      <c r="AB17" s="235"/>
      <c r="AC17" s="235"/>
      <c r="AD17" s="235"/>
      <c r="AE17" s="235"/>
      <c r="AF17" s="235"/>
      <c r="AG17" s="235"/>
      <c r="AH17" s="235"/>
      <c r="AI17" s="235"/>
      <c r="AJ17" s="235"/>
      <c r="AK17" s="235"/>
      <c r="AL17" s="378"/>
      <c r="AM17" s="373" t="str">
        <f>IF(W17="","",M17*W17)</f>
        <v/>
      </c>
      <c r="AN17" s="371"/>
      <c r="AO17" s="371"/>
      <c r="AP17" s="371"/>
      <c r="AQ17" s="371"/>
      <c r="AR17" s="371"/>
      <c r="AS17" s="371"/>
      <c r="AT17" s="371"/>
      <c r="AU17" s="371"/>
      <c r="AV17" s="371"/>
      <c r="AW17" s="371"/>
      <c r="AX17" s="371"/>
      <c r="AY17" s="371" t="s">
        <v>39</v>
      </c>
      <c r="AZ17" s="372"/>
    </row>
    <row r="18" spans="1:52" s="70" customFormat="1" ht="25.5" customHeight="1" thickBot="1">
      <c r="A18" s="377" t="s">
        <v>145</v>
      </c>
      <c r="B18" s="377"/>
      <c r="C18" s="377"/>
      <c r="D18" s="377"/>
      <c r="E18" s="377"/>
      <c r="F18" s="377"/>
      <c r="G18" s="377"/>
      <c r="H18" s="377"/>
      <c r="I18" s="377"/>
      <c r="J18" s="377"/>
      <c r="K18" s="75" t="s">
        <v>79</v>
      </c>
      <c r="L18" s="76" t="s">
        <v>48</v>
      </c>
      <c r="M18" s="190">
        <v>400</v>
      </c>
      <c r="N18" s="190"/>
      <c r="O18" s="190"/>
      <c r="P18" s="190"/>
      <c r="Q18" s="190"/>
      <c r="R18" s="77" t="s">
        <v>85</v>
      </c>
      <c r="S18" s="190" t="s">
        <v>147</v>
      </c>
      <c r="T18" s="190"/>
      <c r="U18" s="190"/>
      <c r="V18" s="190"/>
      <c r="W18" s="175"/>
      <c r="X18" s="176"/>
      <c r="Y18" s="77" t="s">
        <v>143</v>
      </c>
      <c r="Z18" s="77" t="s">
        <v>85</v>
      </c>
      <c r="AA18" s="190" t="s">
        <v>146</v>
      </c>
      <c r="AB18" s="190"/>
      <c r="AC18" s="190"/>
      <c r="AD18" s="190"/>
      <c r="AE18" s="175"/>
      <c r="AF18" s="176"/>
      <c r="AG18" s="77" t="s">
        <v>5</v>
      </c>
      <c r="AH18" s="78"/>
      <c r="AI18" s="78"/>
      <c r="AJ18" s="78"/>
      <c r="AK18" s="78"/>
      <c r="AL18" s="79"/>
      <c r="AM18" s="374" t="str">
        <f>IF(W18="","",M18*W18*AE18)</f>
        <v/>
      </c>
      <c r="AN18" s="369"/>
      <c r="AO18" s="369"/>
      <c r="AP18" s="369"/>
      <c r="AQ18" s="369"/>
      <c r="AR18" s="369"/>
      <c r="AS18" s="369"/>
      <c r="AT18" s="369"/>
      <c r="AU18" s="369"/>
      <c r="AV18" s="369"/>
      <c r="AW18" s="369"/>
      <c r="AX18" s="369"/>
      <c r="AY18" s="369" t="s">
        <v>39</v>
      </c>
      <c r="AZ18" s="370"/>
    </row>
    <row r="19" spans="1:52" s="70" customFormat="1" ht="25.5" customHeight="1">
      <c r="A19" s="375" t="s">
        <v>54</v>
      </c>
      <c r="B19" s="375"/>
      <c r="C19" s="375"/>
      <c r="D19" s="375"/>
      <c r="E19" s="375"/>
      <c r="F19" s="375"/>
      <c r="G19" s="375"/>
      <c r="H19" s="375"/>
      <c r="I19" s="375"/>
      <c r="J19" s="375"/>
      <c r="K19" s="26" t="s">
        <v>149</v>
      </c>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8"/>
      <c r="AM19" s="373" t="str">
        <f>IF(AM18="","",AM17+AM18)</f>
        <v/>
      </c>
      <c r="AN19" s="371"/>
      <c r="AO19" s="371"/>
      <c r="AP19" s="371"/>
      <c r="AQ19" s="371"/>
      <c r="AR19" s="371"/>
      <c r="AS19" s="371"/>
      <c r="AT19" s="371"/>
      <c r="AU19" s="371"/>
      <c r="AV19" s="371"/>
      <c r="AW19" s="371"/>
      <c r="AX19" s="371"/>
      <c r="AY19" s="371" t="s">
        <v>39</v>
      </c>
      <c r="AZ19" s="372"/>
    </row>
    <row r="20" spans="1:52" s="70" customFormat="1" ht="25.5" customHeight="1" thickBot="1">
      <c r="A20" s="379" t="s">
        <v>55</v>
      </c>
      <c r="B20" s="379"/>
      <c r="C20" s="379"/>
      <c r="D20" s="379"/>
      <c r="E20" s="379"/>
      <c r="F20" s="379"/>
      <c r="G20" s="379"/>
      <c r="H20" s="379"/>
      <c r="I20" s="379"/>
      <c r="J20" s="379"/>
      <c r="K20" s="80" t="s">
        <v>151</v>
      </c>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2"/>
      <c r="AM20" s="380" t="str">
        <f>IF(AM19="","",ROUNDDOWN(AM19*0.1,0))</f>
        <v/>
      </c>
      <c r="AN20" s="381"/>
      <c r="AO20" s="381"/>
      <c r="AP20" s="381"/>
      <c r="AQ20" s="381"/>
      <c r="AR20" s="381"/>
      <c r="AS20" s="381"/>
      <c r="AT20" s="381"/>
      <c r="AU20" s="381"/>
      <c r="AV20" s="381"/>
      <c r="AW20" s="381"/>
      <c r="AX20" s="381"/>
      <c r="AY20" s="381" t="s">
        <v>39</v>
      </c>
      <c r="AZ20" s="382"/>
    </row>
    <row r="21" spans="1:52" s="70" customFormat="1" ht="25.5" customHeight="1" thickTop="1">
      <c r="A21" s="383" t="s">
        <v>152</v>
      </c>
      <c r="B21" s="383"/>
      <c r="C21" s="383"/>
      <c r="D21" s="383"/>
      <c r="E21" s="383"/>
      <c r="F21" s="383"/>
      <c r="G21" s="383"/>
      <c r="H21" s="383"/>
      <c r="I21" s="383"/>
      <c r="J21" s="383"/>
      <c r="K21" s="83"/>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5"/>
      <c r="AM21" s="384" t="str">
        <f>IF(AM19="","",AM19+AM20)</f>
        <v/>
      </c>
      <c r="AN21" s="385"/>
      <c r="AO21" s="385"/>
      <c r="AP21" s="385"/>
      <c r="AQ21" s="385"/>
      <c r="AR21" s="385"/>
      <c r="AS21" s="385"/>
      <c r="AT21" s="385"/>
      <c r="AU21" s="385"/>
      <c r="AV21" s="385"/>
      <c r="AW21" s="385"/>
      <c r="AX21" s="385"/>
      <c r="AY21" s="385" t="s">
        <v>39</v>
      </c>
      <c r="AZ21" s="386"/>
    </row>
    <row r="22" spans="1:52" s="70" customFormat="1">
      <c r="A22" s="86"/>
      <c r="B22" s="87"/>
      <c r="C22" s="86"/>
      <c r="D22" s="86"/>
      <c r="E22" s="86"/>
      <c r="F22" s="86"/>
      <c r="G22" s="86"/>
      <c r="H22" s="86"/>
      <c r="I22" s="86"/>
      <c r="J22" s="86"/>
      <c r="K22" s="86"/>
      <c r="L22" s="86"/>
      <c r="M22" s="86"/>
      <c r="N22" s="86"/>
      <c r="O22" s="86"/>
      <c r="P22" s="86"/>
      <c r="Q22" s="86"/>
      <c r="R22" s="86"/>
      <c r="S22" s="86"/>
      <c r="T22" s="86"/>
      <c r="U22" s="86"/>
      <c r="V22" s="86"/>
      <c r="W22" s="86"/>
      <c r="X22" s="73"/>
    </row>
    <row r="23" spans="1:52" s="70" customFormat="1">
      <c r="A23" s="73"/>
      <c r="B23" s="73"/>
      <c r="C23" s="73"/>
      <c r="D23" s="73"/>
      <c r="E23" s="88"/>
      <c r="F23" s="88"/>
      <c r="G23" s="73"/>
      <c r="H23" s="73"/>
      <c r="I23" s="73"/>
      <c r="J23" s="73"/>
      <c r="K23" s="73"/>
      <c r="L23" s="73"/>
      <c r="M23" s="73"/>
      <c r="N23" s="73"/>
      <c r="O23" s="73"/>
      <c r="P23" s="73"/>
      <c r="Q23" s="73"/>
      <c r="R23" s="73"/>
      <c r="S23" s="73"/>
      <c r="T23" s="73"/>
      <c r="U23" s="73"/>
      <c r="V23" s="73"/>
      <c r="W23" s="73"/>
      <c r="X23" s="73"/>
    </row>
    <row r="24" spans="1:52" ht="26.25" customHeight="1"/>
    <row r="25" spans="1:52" ht="18.75" customHeight="1"/>
    <row r="26" spans="1:52" ht="18.75" customHeight="1"/>
    <row r="27" spans="1:52" ht="18.75" customHeight="1"/>
    <row r="28" spans="1:52" ht="18.75" customHeight="1"/>
    <row r="29" spans="1:52" ht="18.75" customHeight="1"/>
    <row r="30" spans="1:52" ht="18.75" customHeight="1"/>
    <row r="31" spans="1:52" ht="18.75" customHeight="1"/>
    <row r="32" spans="1:5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sheetData>
  <sheetProtection algorithmName="SHA-512" hashValue="AdstI/nVQs3LecQ7h6o9iUukut9tCM5hCnJMXcCRaXFklVH2/gD7vvIMnlHznzx88wRdl3QNIfqfHkINcHcZYQ==" saltValue="2TjH/rdtGjHM8I4W6mOY1Q==" spinCount="100000" sheet="1" formatCells="0" formatRows="0" selectLockedCells="1"/>
  <mergeCells count="48">
    <mergeCell ref="A20:J20"/>
    <mergeCell ref="AM20:AX20"/>
    <mergeCell ref="AY20:AZ20"/>
    <mergeCell ref="A21:J21"/>
    <mergeCell ref="AM21:AX21"/>
    <mergeCell ref="AY21:AZ21"/>
    <mergeCell ref="AM1:AQ1"/>
    <mergeCell ref="AR1:AY1"/>
    <mergeCell ref="AM2:AQ2"/>
    <mergeCell ref="AR2:AY2"/>
    <mergeCell ref="AC4:AD4"/>
    <mergeCell ref="AE4:AH4"/>
    <mergeCell ref="AJ4:AL4"/>
    <mergeCell ref="AM4:AO4"/>
    <mergeCell ref="AP4:AQ4"/>
    <mergeCell ref="AR4:AT4"/>
    <mergeCell ref="AV4:AX4"/>
    <mergeCell ref="A8:J10"/>
    <mergeCell ref="K8:AZ10"/>
    <mergeCell ref="A11:J12"/>
    <mergeCell ref="P7:X7"/>
    <mergeCell ref="Z7:AA7"/>
    <mergeCell ref="AB7:AD7"/>
    <mergeCell ref="AE7:AF7"/>
    <mergeCell ref="AG7:AJ7"/>
    <mergeCell ref="K11:U12"/>
    <mergeCell ref="V11:AF12"/>
    <mergeCell ref="AM16:AZ16"/>
    <mergeCell ref="A17:J17"/>
    <mergeCell ref="S17:V17"/>
    <mergeCell ref="A16:J16"/>
    <mergeCell ref="A19:J19"/>
    <mergeCell ref="S18:V18"/>
    <mergeCell ref="A18:J18"/>
    <mergeCell ref="W18:X18"/>
    <mergeCell ref="AE18:AF18"/>
    <mergeCell ref="K16:AL16"/>
    <mergeCell ref="AA18:AD18"/>
    <mergeCell ref="W17:X17"/>
    <mergeCell ref="Z17:AL17"/>
    <mergeCell ref="M18:Q18"/>
    <mergeCell ref="M17:Q17"/>
    <mergeCell ref="AY17:AZ17"/>
    <mergeCell ref="AY18:AZ18"/>
    <mergeCell ref="AY19:AZ19"/>
    <mergeCell ref="AM17:AX17"/>
    <mergeCell ref="AM18:AX18"/>
    <mergeCell ref="AM19:AX19"/>
  </mergeCells>
  <phoneticPr fontId="1"/>
  <printOptions horizontalCentered="1" verticalCentered="1"/>
  <pageMargins left="0.31496062992125984" right="0.11811023622047245" top="0.15748031496062992" bottom="0.15748031496062992" header="0.31496062992125984" footer="0.31496062992125984"/>
  <pageSetup paperSize="9" scale="73" orientation="portrait" blackAndWhite="1" r:id="rId1"/>
  <colBreaks count="1" manualBreakCount="1">
    <brk id="5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経費1-2(定時・終了時)</vt:lpstr>
      <vt:lpstr>経費1-2(別紙)</vt:lpstr>
      <vt:lpstr>経費1-2(治験終了後)</vt:lpstr>
      <vt:lpstr>'経費1-2(治験終了後)'!Print_Area</vt:lpstr>
      <vt:lpstr>'経費1-2(定時・終了時)'!Print_Area</vt:lpstr>
      <vt:lpstr>'経費1-2(別紙)'!Print_Area</vt:lpstr>
    </vt:vector>
  </TitlesOfParts>
  <Company>大阪市病院局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大阪市病院局</dc:creator>
  <cp:lastModifiedBy>田中 久美子</cp:lastModifiedBy>
  <cp:lastPrinted>2026-01-07T06:56:41Z</cp:lastPrinted>
  <dcterms:created xsi:type="dcterms:W3CDTF">2017-09-15T02:42:41Z</dcterms:created>
  <dcterms:modified xsi:type="dcterms:W3CDTF">2026-02-06T05:30:41Z</dcterms:modified>
</cp:coreProperties>
</file>