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I:\4治験事務局関連\11 契約・経費・手順書（SOP）など\06  契約書・経費  ひな型\1  契約書・経費   20220801一部更新\2  経費関連\"/>
    </mc:Choice>
  </mc:AlternateContent>
  <bookViews>
    <workbookView xWindow="0" yWindow="0" windowWidth="20490" windowHeight="7530" activeTab="3"/>
  </bookViews>
  <sheets>
    <sheet name="経費1-3(追加・延長・その他)" sheetId="1" r:id="rId1"/>
    <sheet name="経費2A" sheetId="2" r:id="rId2"/>
    <sheet name="経費2A別紙(算出根拠)" sheetId="3" r:id="rId3"/>
    <sheet name="経費3A" sheetId="4" r:id="rId4"/>
  </sheets>
  <definedNames>
    <definedName name="_xlnm.Print_Area" localSheetId="0">'経費1-3(追加・延長・その他)'!$A$1:$AZ$65</definedName>
    <definedName name="_xlnm.Print_Area" localSheetId="1">経費2A!$A$1:$AZ$62</definedName>
    <definedName name="_xlnm.Print_Area" localSheetId="3">経費3A!$A$1:$AZ$46</definedName>
    <definedName name="実施状況">#REF!</definedName>
  </definedNames>
  <calcPr calcId="162913"/>
</workbook>
</file>

<file path=xl/calcChain.xml><?xml version="1.0" encoding="utf-8"?>
<calcChain xmlns="http://schemas.openxmlformats.org/spreadsheetml/2006/main">
  <c r="AM50" i="1" l="1"/>
  <c r="K7" i="2" l="1"/>
  <c r="B59" i="2" l="1"/>
  <c r="AM57" i="1" l="1"/>
  <c r="AB34" i="4" l="1"/>
  <c r="AV34" i="4" s="1"/>
  <c r="AL31" i="4"/>
  <c r="AB31" i="4"/>
  <c r="AL30" i="4"/>
  <c r="AB30" i="4"/>
  <c r="R30" i="4"/>
  <c r="AL24" i="4"/>
  <c r="AL23" i="4"/>
  <c r="AB23" i="4"/>
  <c r="R23" i="4"/>
  <c r="AV23" i="4" s="1"/>
  <c r="AL17" i="4"/>
  <c r="AL16" i="4"/>
  <c r="AB16" i="4"/>
  <c r="R16" i="4"/>
  <c r="AL15" i="4"/>
  <c r="AA56" i="2"/>
  <c r="AA55" i="2"/>
  <c r="AM54" i="1"/>
  <c r="AM51" i="1"/>
  <c r="AV30" i="4" l="1"/>
  <c r="AV15" i="4"/>
  <c r="AV4" i="4" l="1"/>
  <c r="AV4" i="2"/>
  <c r="AR4" i="4"/>
  <c r="AR4" i="2"/>
  <c r="AM4" i="4"/>
  <c r="AM4" i="2"/>
  <c r="AE4" i="4"/>
  <c r="AE4" i="2"/>
  <c r="AC45" i="2"/>
  <c r="AM37" i="1"/>
  <c r="AR1" i="4" l="1"/>
  <c r="K10" i="4"/>
  <c r="K7" i="4"/>
  <c r="AS1" i="3"/>
  <c r="AR1" i="2"/>
  <c r="K10" i="2"/>
  <c r="AV38" i="2" l="1"/>
  <c r="O42" i="2" s="1"/>
  <c r="AV39" i="2"/>
  <c r="O14" i="3"/>
  <c r="O15" i="3"/>
  <c r="O13" i="3"/>
  <c r="O46" i="2" l="1"/>
  <c r="AM46" i="2" s="1"/>
  <c r="O43" i="2"/>
  <c r="AM43" i="2" s="1"/>
  <c r="R37" i="4"/>
  <c r="AL36" i="4"/>
  <c r="AB36" i="4"/>
  <c r="R36" i="4"/>
  <c r="AL35" i="4"/>
  <c r="AB35" i="4"/>
  <c r="R35" i="4"/>
  <c r="AL33" i="4"/>
  <c r="AB33" i="4"/>
  <c r="R33" i="4"/>
  <c r="AL32" i="4"/>
  <c r="AB32" i="4"/>
  <c r="R32" i="4"/>
  <c r="R29" i="4"/>
  <c r="AV29" i="4" s="1"/>
  <c r="R28" i="4"/>
  <c r="AV28" i="4" s="1"/>
  <c r="AL27" i="4"/>
  <c r="AB27" i="4"/>
  <c r="AL26" i="4"/>
  <c r="AB26" i="4"/>
  <c r="AL25" i="4"/>
  <c r="AB25" i="4"/>
  <c r="AV25" i="4" s="1"/>
  <c r="AL22" i="4"/>
  <c r="AB22" i="4"/>
  <c r="R22" i="4"/>
  <c r="BL20" i="4"/>
  <c r="AL20" i="4"/>
  <c r="AL19" i="4"/>
  <c r="AB19" i="4"/>
  <c r="R19" i="4"/>
  <c r="AL18" i="4"/>
  <c r="AB18" i="4"/>
  <c r="R18" i="4"/>
  <c r="B60" i="2"/>
  <c r="B58" i="2"/>
  <c r="V61" i="2" s="1"/>
  <c r="AN61" i="2" s="1"/>
  <c r="B57" i="2"/>
  <c r="B56" i="2"/>
  <c r="B55" i="2"/>
  <c r="R48" i="2"/>
  <c r="R47" i="2"/>
  <c r="AB37" i="2"/>
  <c r="R37" i="2"/>
  <c r="AV37" i="2" s="1"/>
  <c r="AL36" i="2"/>
  <c r="AB36" i="2"/>
  <c r="R36" i="2"/>
  <c r="R35" i="2"/>
  <c r="AV35" i="2" s="1"/>
  <c r="R34" i="2"/>
  <c r="O18" i="3" s="1"/>
  <c r="R33" i="2"/>
  <c r="R32" i="2"/>
  <c r="AL30" i="2"/>
  <c r="AB30" i="2"/>
  <c r="R30" i="2"/>
  <c r="AL29" i="2"/>
  <c r="AB29" i="2"/>
  <c r="R29" i="2"/>
  <c r="AL28" i="2"/>
  <c r="AB28" i="2"/>
  <c r="R28" i="2"/>
  <c r="AL27" i="2"/>
  <c r="AB27" i="2"/>
  <c r="R27" i="2"/>
  <c r="AL25" i="2"/>
  <c r="AB25" i="2"/>
  <c r="R25" i="2"/>
  <c r="BN23" i="2"/>
  <c r="AL23" i="2"/>
  <c r="AL22" i="2"/>
  <c r="AB22" i="2"/>
  <c r="R22" i="2"/>
  <c r="AL21" i="2"/>
  <c r="AB21" i="2"/>
  <c r="R21" i="2"/>
  <c r="AL20" i="2"/>
  <c r="AB20" i="2"/>
  <c r="R20" i="2"/>
  <c r="R19" i="2"/>
  <c r="AV19" i="2" s="1"/>
  <c r="AL18" i="2"/>
  <c r="AB18" i="2"/>
  <c r="R18" i="2"/>
  <c r="AL17" i="2"/>
  <c r="AB17" i="2"/>
  <c r="R17" i="2"/>
  <c r="AB16" i="2"/>
  <c r="R16" i="2"/>
  <c r="AL15" i="2"/>
  <c r="AB15" i="2"/>
  <c r="R15" i="2"/>
  <c r="AI6" i="1"/>
  <c r="AB6" i="1"/>
  <c r="U6" i="1"/>
  <c r="AV16" i="2" l="1"/>
  <c r="AV37" i="4"/>
  <c r="AV38" i="4"/>
  <c r="AK41" i="4" s="1"/>
  <c r="AM30" i="1" s="1"/>
  <c r="AM34" i="1" s="1"/>
  <c r="AM63" i="1" s="1"/>
  <c r="AM40" i="1"/>
  <c r="AM47" i="2"/>
  <c r="AV22" i="4"/>
  <c r="AV28" i="2"/>
  <c r="V13" i="3" s="1"/>
  <c r="AV27" i="2"/>
  <c r="AV36" i="2"/>
  <c r="AV35" i="4"/>
  <c r="AV19" i="4"/>
  <c r="AV26" i="4"/>
  <c r="AV36" i="4"/>
  <c r="AV33" i="4"/>
  <c r="AV32" i="4"/>
  <c r="AV25" i="2"/>
  <c r="AV17" i="2"/>
  <c r="AV18" i="2"/>
  <c r="AV34" i="2"/>
  <c r="V18" i="3" s="1"/>
  <c r="AV33" i="2"/>
  <c r="V17" i="3" s="1"/>
  <c r="O17" i="3"/>
  <c r="AV32" i="2"/>
  <c r="V16" i="3" s="1"/>
  <c r="O16" i="3"/>
  <c r="AV30" i="2"/>
  <c r="V15" i="3" s="1"/>
  <c r="AV22" i="2"/>
  <c r="AM42" i="2" s="1"/>
  <c r="AV27" i="4"/>
  <c r="AV18" i="4"/>
  <c r="AV15" i="2"/>
  <c r="AV20" i="2"/>
  <c r="AV40" i="2"/>
  <c r="AV21" i="2"/>
  <c r="AV29" i="2"/>
  <c r="V14" i="3" s="1"/>
  <c r="O45" i="2" l="1"/>
  <c r="AM45" i="2" s="1"/>
  <c r="AM44" i="2"/>
  <c r="AM45" i="1" l="1"/>
  <c r="AM46" i="1" l="1"/>
  <c r="AM47" i="1" s="1"/>
  <c r="AM59" i="1" s="1"/>
  <c r="AM60" i="1" l="1"/>
  <c r="AM61" i="1" s="1"/>
</calcChain>
</file>

<file path=xl/sharedStrings.xml><?xml version="1.0" encoding="utf-8"?>
<sst xmlns="http://schemas.openxmlformats.org/spreadsheetml/2006/main" count="595" uniqueCount="350">
  <si>
    <t>経費1-3(追加・延長・その他)</t>
    <rPh sb="0" eb="2">
      <t>ケイヒ</t>
    </rPh>
    <rPh sb="6" eb="8">
      <t>ツイカ</t>
    </rPh>
    <rPh sb="9" eb="11">
      <t>エンチョウ</t>
    </rPh>
    <rPh sb="14" eb="15">
      <t>タ</t>
    </rPh>
    <phoneticPr fontId="2"/>
  </si>
  <si>
    <t>整理番号</t>
    <rPh sb="0" eb="2">
      <t>セイリ</t>
    </rPh>
    <rPh sb="2" eb="4">
      <t>バンゴウ</t>
    </rPh>
    <phoneticPr fontId="2"/>
  </si>
  <si>
    <t>区分</t>
    <rPh sb="0" eb="2">
      <t>クブン</t>
    </rPh>
    <phoneticPr fontId="2"/>
  </si>
  <si>
    <t>治験・医薬品</t>
    <rPh sb="0" eb="2">
      <t>チケン</t>
    </rPh>
    <rPh sb="3" eb="6">
      <t>イヤクヒン</t>
    </rPh>
    <phoneticPr fontId="2"/>
  </si>
  <si>
    <t>西暦</t>
    <rPh sb="0" eb="2">
      <t>セイレキ</t>
    </rPh>
    <phoneticPr fontId="2"/>
  </si>
  <si>
    <t>年</t>
    <rPh sb="0" eb="1">
      <t>ネン</t>
    </rPh>
    <phoneticPr fontId="2"/>
  </si>
  <si>
    <t>年)</t>
    <rPh sb="0" eb="1">
      <t>ネン</t>
    </rPh>
    <phoneticPr fontId="2"/>
  </si>
  <si>
    <t>月</t>
    <rPh sb="0" eb="1">
      <t>ガツ</t>
    </rPh>
    <phoneticPr fontId="2"/>
  </si>
  <si>
    <t>日</t>
    <rPh sb="0" eb="1">
      <t>ニチ</t>
    </rPh>
    <phoneticPr fontId="2"/>
  </si>
  <si>
    <t>研究費等内訳書</t>
    <rPh sb="0" eb="3">
      <t>ケンキュウヒ</t>
    </rPh>
    <rPh sb="3" eb="4">
      <t>トウ</t>
    </rPh>
    <rPh sb="4" eb="6">
      <t>ウチワケ</t>
    </rPh>
    <rPh sb="6" eb="7">
      <t>ショ</t>
    </rPh>
    <phoneticPr fontId="2"/>
  </si>
  <si>
    <t>(</t>
    <phoneticPr fontId="2"/>
  </si>
  <si>
    <t>症例追加</t>
    <rPh sb="0" eb="2">
      <t>ショウレイ</t>
    </rPh>
    <rPh sb="2" eb="4">
      <t>ツイカ</t>
    </rPh>
    <phoneticPr fontId="2"/>
  </si>
  <si>
    <t>期間延長</t>
    <rPh sb="0" eb="2">
      <t>キカン</t>
    </rPh>
    <rPh sb="2" eb="4">
      <t>エンチョウ</t>
    </rPh>
    <phoneticPr fontId="2"/>
  </si>
  <si>
    <t>その他</t>
    <rPh sb="2" eb="3">
      <t>タ</t>
    </rPh>
    <phoneticPr fontId="2"/>
  </si>
  <si>
    <t>)</t>
    <phoneticPr fontId="2"/>
  </si>
  <si>
    <t>入力欄</t>
    <rPh sb="0" eb="2">
      <t>ニュウリョク</t>
    </rPh>
    <rPh sb="2" eb="3">
      <t>ラン</t>
    </rPh>
    <phoneticPr fontId="2"/>
  </si>
  <si>
    <t>症例追加または期間延長またはその他理由による増額予定分を下記のとおり算定する。</t>
    <rPh sb="0" eb="2">
      <t>ショウレイ</t>
    </rPh>
    <rPh sb="2" eb="4">
      <t>ツイカ</t>
    </rPh>
    <rPh sb="7" eb="9">
      <t>キカン</t>
    </rPh>
    <rPh sb="9" eb="11">
      <t>エンチョウ</t>
    </rPh>
    <rPh sb="16" eb="17">
      <t>タ</t>
    </rPh>
    <rPh sb="17" eb="19">
      <t>リユウ</t>
    </rPh>
    <rPh sb="22" eb="24">
      <t>ゾウガク</t>
    </rPh>
    <rPh sb="24" eb="26">
      <t>ヨテイ</t>
    </rPh>
    <rPh sb="26" eb="27">
      <t>ブン</t>
    </rPh>
    <rPh sb="28" eb="30">
      <t>カキ</t>
    </rPh>
    <rPh sb="34" eb="36">
      <t>サンテイ</t>
    </rPh>
    <phoneticPr fontId="2"/>
  </si>
  <si>
    <t>申請の種類</t>
    <rPh sb="0" eb="2">
      <t>シンセイ</t>
    </rPh>
    <rPh sb="3" eb="5">
      <t>シュルイ</t>
    </rPh>
    <phoneticPr fontId="2"/>
  </si>
  <si>
    <t>1.</t>
    <phoneticPr fontId="2"/>
  </si>
  <si>
    <t>症例追加のみ</t>
    <rPh sb="0" eb="2">
      <t>ショウレイ</t>
    </rPh>
    <rPh sb="2" eb="4">
      <t>ツイカ</t>
    </rPh>
    <phoneticPr fontId="2"/>
  </si>
  <si>
    <t>2.</t>
    <phoneticPr fontId="2"/>
  </si>
  <si>
    <t>期間延長のみ</t>
    <rPh sb="0" eb="2">
      <t>キカン</t>
    </rPh>
    <rPh sb="2" eb="4">
      <t>エンチョウ</t>
    </rPh>
    <phoneticPr fontId="2"/>
  </si>
  <si>
    <t>治験依頼者名</t>
    <rPh sb="0" eb="2">
      <t>チケン</t>
    </rPh>
    <rPh sb="2" eb="5">
      <t>イライシャ</t>
    </rPh>
    <rPh sb="5" eb="6">
      <t>メイ</t>
    </rPh>
    <phoneticPr fontId="2"/>
  </si>
  <si>
    <t>3.</t>
    <phoneticPr fontId="2"/>
  </si>
  <si>
    <t>その他のみ</t>
    <rPh sb="2" eb="3">
      <t>タ</t>
    </rPh>
    <phoneticPr fontId="2"/>
  </si>
  <si>
    <t>担当者氏名
及び問い合わせ先</t>
    <rPh sb="0" eb="3">
      <t>タントウシャ</t>
    </rPh>
    <rPh sb="3" eb="5">
      <t>シメイ</t>
    </rPh>
    <rPh sb="6" eb="7">
      <t>オヨ</t>
    </rPh>
    <rPh sb="8" eb="9">
      <t>ト</t>
    </rPh>
    <rPh sb="10" eb="11">
      <t>ア</t>
    </rPh>
    <rPh sb="13" eb="14">
      <t>サキ</t>
    </rPh>
    <phoneticPr fontId="2"/>
  </si>
  <si>
    <t>4.</t>
    <phoneticPr fontId="2"/>
  </si>
  <si>
    <t>症例追加</t>
    <rPh sb="0" eb="2">
      <t>ショウレイ</t>
    </rPh>
    <rPh sb="2" eb="4">
      <t>ツイカ</t>
    </rPh>
    <phoneticPr fontId="2"/>
  </si>
  <si>
    <t>＋期間延長</t>
    <phoneticPr fontId="2"/>
  </si>
  <si>
    <t>責任医師氏名</t>
    <rPh sb="0" eb="2">
      <t>セキニン</t>
    </rPh>
    <rPh sb="2" eb="4">
      <t>イシ</t>
    </rPh>
    <rPh sb="4" eb="6">
      <t>シメイ</t>
    </rPh>
    <phoneticPr fontId="2"/>
  </si>
  <si>
    <t>5.</t>
    <phoneticPr fontId="2"/>
  </si>
  <si>
    <t>～</t>
    <phoneticPr fontId="2"/>
  </si>
  <si>
    <t>＋その他</t>
    <phoneticPr fontId="2"/>
  </si>
  <si>
    <t>月</t>
    <rPh sb="0" eb="1">
      <t>ガツ</t>
    </rPh>
    <phoneticPr fontId="2"/>
  </si>
  <si>
    <t>6.</t>
    <phoneticPr fontId="2"/>
  </si>
  <si>
    <t>期間延長</t>
    <rPh sb="0" eb="2">
      <t>キカン</t>
    </rPh>
    <rPh sb="2" eb="4">
      <t>エンチョウ</t>
    </rPh>
    <phoneticPr fontId="2"/>
  </si>
  <si>
    <t>期間延長に伴う経費算定対象期間</t>
    <rPh sb="0" eb="2">
      <t>キカン</t>
    </rPh>
    <rPh sb="2" eb="4">
      <t>エンチョウ</t>
    </rPh>
    <rPh sb="5" eb="6">
      <t>トモナ</t>
    </rPh>
    <rPh sb="7" eb="9">
      <t>ケイヒ</t>
    </rPh>
    <rPh sb="9" eb="11">
      <t>サンテイ</t>
    </rPh>
    <rPh sb="11" eb="13">
      <t>タイショウ</t>
    </rPh>
    <rPh sb="13" eb="15">
      <t>キカン</t>
    </rPh>
    <phoneticPr fontId="2"/>
  </si>
  <si>
    <t>追加Visit数(スクリーニング期・Visit期)</t>
    <rPh sb="0" eb="2">
      <t>ツイカ</t>
    </rPh>
    <rPh sb="7" eb="8">
      <t>スウ</t>
    </rPh>
    <rPh sb="16" eb="17">
      <t>キ</t>
    </rPh>
    <rPh sb="23" eb="24">
      <t>キ</t>
    </rPh>
    <phoneticPr fontId="2"/>
  </si>
  <si>
    <t>スクリーニング期：</t>
    <phoneticPr fontId="2"/>
  </si>
  <si>
    <t>Visit</t>
    <phoneticPr fontId="2"/>
  </si>
  <si>
    <t>・</t>
    <phoneticPr fontId="2"/>
  </si>
  <si>
    <t>Visit期：</t>
    <phoneticPr fontId="2"/>
  </si>
  <si>
    <t>Visit/症例</t>
    <rPh sb="6" eb="8">
      <t>ショウレイ</t>
    </rPh>
    <phoneticPr fontId="2"/>
  </si>
  <si>
    <t>7.</t>
    <phoneticPr fontId="2"/>
  </si>
  <si>
    <t>すべて</t>
    <phoneticPr fontId="2"/>
  </si>
  <si>
    <t>Visit単価：医師/研究協力者</t>
    <rPh sb="5" eb="7">
      <t>タンカ</t>
    </rPh>
    <rPh sb="8" eb="10">
      <t>イシ</t>
    </rPh>
    <rPh sb="11" eb="13">
      <t>ケンキュウ</t>
    </rPh>
    <rPh sb="13" eb="16">
      <t>キョウリョクシャ</t>
    </rPh>
    <phoneticPr fontId="2"/>
  </si>
  <si>
    <t>スクリーニング期：</t>
    <rPh sb="7" eb="8">
      <t>キ</t>
    </rPh>
    <phoneticPr fontId="2"/>
  </si>
  <si>
    <t xml:space="preserve">医師 </t>
    <rPh sb="0" eb="2">
      <t>イシ</t>
    </rPh>
    <phoneticPr fontId="2"/>
  </si>
  <si>
    <t>円/Visit</t>
    <rPh sb="0" eb="1">
      <t>エン</t>
    </rPh>
    <phoneticPr fontId="2"/>
  </si>
  <si>
    <t>/</t>
    <phoneticPr fontId="2"/>
  </si>
  <si>
    <t>研究協力者</t>
    <rPh sb="0" eb="2">
      <t>ケンキュウ</t>
    </rPh>
    <rPh sb="2" eb="5">
      <t>キョウリョクシャ</t>
    </rPh>
    <phoneticPr fontId="2"/>
  </si>
  <si>
    <t>Visit期：</t>
    <rPh sb="5" eb="6">
      <t>キ</t>
    </rPh>
    <phoneticPr fontId="2"/>
  </si>
  <si>
    <t>症例</t>
    <rPh sb="0" eb="2">
      <t>ショウレイ</t>
    </rPh>
    <phoneticPr fontId="2"/>
  </si>
  <si>
    <t>今回追加する症例数</t>
    <rPh sb="0" eb="2">
      <t>コンカイ</t>
    </rPh>
    <rPh sb="2" eb="4">
      <t>ツイカ</t>
    </rPh>
    <rPh sb="6" eb="8">
      <t>ショウレイ</t>
    </rPh>
    <rPh sb="8" eb="9">
      <t>スウ</t>
    </rPh>
    <phoneticPr fontId="2"/>
  </si>
  <si>
    <t>症例追加に伴う経費算定対象期間</t>
    <rPh sb="0" eb="2">
      <t>ショウレイ</t>
    </rPh>
    <rPh sb="2" eb="4">
      <t>ツイカ</t>
    </rPh>
    <rPh sb="5" eb="6">
      <t>トモナ</t>
    </rPh>
    <rPh sb="7" eb="9">
      <t>ケイヒ</t>
    </rPh>
    <rPh sb="9" eb="11">
      <t>サンテイ</t>
    </rPh>
    <rPh sb="11" eb="13">
      <t>タイショウ</t>
    </rPh>
    <rPh sb="13" eb="15">
      <t>キカン</t>
    </rPh>
    <phoneticPr fontId="2"/>
  </si>
  <si>
    <t>その他理由等</t>
    <rPh sb="2" eb="3">
      <t>タ</t>
    </rPh>
    <rPh sb="3" eb="5">
      <t>リユウ</t>
    </rPh>
    <rPh sb="5" eb="6">
      <t>トウ</t>
    </rPh>
    <phoneticPr fontId="2"/>
  </si>
  <si>
    <t>【A】契約時必要経費(固定費)</t>
    <rPh sb="3" eb="5">
      <t>ケイヤク</t>
    </rPh>
    <rPh sb="5" eb="6">
      <t>ジ</t>
    </rPh>
    <rPh sb="6" eb="8">
      <t>ヒツヨウ</t>
    </rPh>
    <rPh sb="8" eb="10">
      <t>ケイヒ</t>
    </rPh>
    <rPh sb="11" eb="14">
      <t>コテイヒ</t>
    </rPh>
    <phoneticPr fontId="2"/>
  </si>
  <si>
    <t>項目</t>
    <rPh sb="0" eb="2">
      <t>コウモク</t>
    </rPh>
    <phoneticPr fontId="2"/>
  </si>
  <si>
    <t>内訳</t>
    <rPh sb="0" eb="2">
      <t>ウチワケ</t>
    </rPh>
    <phoneticPr fontId="2"/>
  </si>
  <si>
    <t>金額</t>
    <rPh sb="0" eb="2">
      <t>キンガク</t>
    </rPh>
    <phoneticPr fontId="2"/>
  </si>
  <si>
    <t>円</t>
    <rPh sb="0" eb="1">
      <t>エン</t>
    </rPh>
    <phoneticPr fontId="2"/>
  </si>
  <si>
    <t>【A】小計</t>
    <rPh sb="3" eb="5">
      <t>ショウケイ</t>
    </rPh>
    <phoneticPr fontId="2"/>
  </si>
  <si>
    <t>【B】研究経費(変動費)</t>
    <rPh sb="3" eb="5">
      <t>ケンキュウ</t>
    </rPh>
    <rPh sb="5" eb="7">
      <t>ケイヒ</t>
    </rPh>
    <rPh sb="8" eb="10">
      <t>ヘンドウ</t>
    </rPh>
    <rPh sb="10" eb="11">
      <t>ヒ</t>
    </rPh>
    <phoneticPr fontId="2"/>
  </si>
  <si>
    <t>④医師研究費</t>
    <rPh sb="1" eb="3">
      <t>イシ</t>
    </rPh>
    <rPh sb="3" eb="5">
      <t>ケンキュウ</t>
    </rPh>
    <rPh sb="5" eb="6">
      <t>ヒ</t>
    </rPh>
    <phoneticPr fontId="2"/>
  </si>
  <si>
    <t>⑤研究協力者経費</t>
    <rPh sb="1" eb="3">
      <t>ケンキュウ</t>
    </rPh>
    <rPh sb="3" eb="6">
      <t>キョウリョクシャ</t>
    </rPh>
    <rPh sb="6" eb="8">
      <t>ケイヒ</t>
    </rPh>
    <phoneticPr fontId="2"/>
  </si>
  <si>
    <t>◎研究補助業務を外部委託する場合または研究協力者を必要としない研究である場合⇒計上しない</t>
    <rPh sb="1" eb="3">
      <t>ケンキュウ</t>
    </rPh>
    <rPh sb="3" eb="5">
      <t>ホジョ</t>
    </rPh>
    <rPh sb="5" eb="7">
      <t>ギョウム</t>
    </rPh>
    <rPh sb="8" eb="10">
      <t>ガイブ</t>
    </rPh>
    <rPh sb="10" eb="12">
      <t>イタク</t>
    </rPh>
    <rPh sb="14" eb="16">
      <t>バアイ</t>
    </rPh>
    <rPh sb="31" eb="33">
      <t>ケンキュウ</t>
    </rPh>
    <rPh sb="36" eb="38">
      <t>バアイ</t>
    </rPh>
    <rPh sb="39" eb="41">
      <t>ケイジョウ</t>
    </rPh>
    <phoneticPr fontId="2"/>
  </si>
  <si>
    <t>⑥管理費</t>
    <rPh sb="1" eb="4">
      <t>カンリヒ</t>
    </rPh>
    <phoneticPr fontId="2"/>
  </si>
  <si>
    <t>(④＋⑤)×20％</t>
    <phoneticPr fontId="2"/>
  </si>
  <si>
    <t>(④＋⑤＋⑥)×30％</t>
    <phoneticPr fontId="2"/>
  </si>
  <si>
    <t>【B】小計</t>
    <rPh sb="3" eb="5">
      <t>ショウケイ</t>
    </rPh>
    <phoneticPr fontId="2"/>
  </si>
  <si>
    <t>④＋⑤＋⑥＋⑦</t>
    <phoneticPr fontId="2"/>
  </si>
  <si>
    <t>委員会審査費用
(委員会に係る事務経費等)</t>
    <rPh sb="0" eb="3">
      <t>イインカイ</t>
    </rPh>
    <rPh sb="3" eb="5">
      <t>シンサ</t>
    </rPh>
    <rPh sb="5" eb="7">
      <t>ヒヨウ</t>
    </rPh>
    <rPh sb="9" eb="12">
      <t>イインカイ</t>
    </rPh>
    <rPh sb="13" eb="14">
      <t>カカ</t>
    </rPh>
    <rPh sb="15" eb="17">
      <t>ジム</t>
    </rPh>
    <rPh sb="17" eb="19">
      <t>ケイヒ</t>
    </rPh>
    <rPh sb="19" eb="20">
      <t>トウ</t>
    </rPh>
    <phoneticPr fontId="2"/>
  </si>
  <si>
    <t>円×実施回数</t>
    <rPh sb="2" eb="4">
      <t>ジッシ</t>
    </rPh>
    <phoneticPr fontId="2"/>
  </si>
  <si>
    <t>回予定(安全性情報、終了時等に係る審査)</t>
    <rPh sb="0" eb="1">
      <t>カイ</t>
    </rPh>
    <rPh sb="1" eb="3">
      <t>ヨテイ</t>
    </rPh>
    <phoneticPr fontId="2"/>
  </si>
  <si>
    <t>円×実施回数</t>
    <phoneticPr fontId="2"/>
  </si>
  <si>
    <t>【C】小計</t>
    <rPh sb="3" eb="5">
      <t>ショウケイ</t>
    </rPh>
    <phoneticPr fontId="2"/>
  </si>
  <si>
    <t>経費2A</t>
    <rPh sb="0" eb="2">
      <t>ケイヒ</t>
    </rPh>
    <phoneticPr fontId="2"/>
  </si>
  <si>
    <t>医師研究経費等ポイント算出表(治験)</t>
    <rPh sb="0" eb="2">
      <t>イシ</t>
    </rPh>
    <rPh sb="2" eb="4">
      <t>ケンキュウ</t>
    </rPh>
    <rPh sb="4" eb="6">
      <t>ケイヒ</t>
    </rPh>
    <rPh sb="6" eb="7">
      <t>トウ</t>
    </rPh>
    <rPh sb="11" eb="13">
      <t>サンシュツ</t>
    </rPh>
    <rPh sb="13" eb="14">
      <t>ヒョウ</t>
    </rPh>
    <rPh sb="15" eb="17">
      <t>チケン</t>
    </rPh>
    <phoneticPr fontId="2"/>
  </si>
  <si>
    <t>契約期間</t>
    <rPh sb="0" eb="2">
      <t>ケイヤク</t>
    </rPh>
    <rPh sb="2" eb="4">
      <t>キカン</t>
    </rPh>
    <phoneticPr fontId="2"/>
  </si>
  <si>
    <t>要素</t>
    <rPh sb="0" eb="2">
      <t>ヨウソ</t>
    </rPh>
    <phoneticPr fontId="2"/>
  </si>
  <si>
    <t>ウェイト</t>
    <phoneticPr fontId="2"/>
  </si>
  <si>
    <t>ポイント</t>
    <phoneticPr fontId="2"/>
  </si>
  <si>
    <t>入力欄</t>
    <rPh sb="0" eb="2">
      <t>ニュウリョク</t>
    </rPh>
    <rPh sb="2" eb="3">
      <t>ラン</t>
    </rPh>
    <phoneticPr fontId="2"/>
  </si>
  <si>
    <t>Ⅰ(ウェイト×</t>
    <phoneticPr fontId="2"/>
  </si>
  <si>
    <t>Ⅱ(ウェイト×</t>
    <phoneticPr fontId="2"/>
  </si>
  <si>
    <t>Ⅲ(ウェイト×</t>
    <phoneticPr fontId="2"/>
  </si>
  <si>
    <t>ポイント数</t>
    <rPh sb="4" eb="5">
      <t>スウ</t>
    </rPh>
    <phoneticPr fontId="2"/>
  </si>
  <si>
    <t>A</t>
    <phoneticPr fontId="2"/>
  </si>
  <si>
    <t>対象疾患の重症度</t>
    <rPh sb="0" eb="2">
      <t>タイショウ</t>
    </rPh>
    <rPh sb="2" eb="4">
      <t>シッカン</t>
    </rPh>
    <rPh sb="5" eb="7">
      <t>ジュウショウ</t>
    </rPh>
    <rPh sb="7" eb="8">
      <t>ド</t>
    </rPh>
    <phoneticPr fontId="2"/>
  </si>
  <si>
    <t>軽症</t>
    <rPh sb="0" eb="2">
      <t>ケイショウ</t>
    </rPh>
    <phoneticPr fontId="2"/>
  </si>
  <si>
    <t>中等度</t>
    <rPh sb="0" eb="2">
      <t>チュウトウ</t>
    </rPh>
    <rPh sb="2" eb="3">
      <t>ド</t>
    </rPh>
    <phoneticPr fontId="2"/>
  </si>
  <si>
    <t>重症・重篤</t>
    <rPh sb="0" eb="2">
      <t>ジュウショウ</t>
    </rPh>
    <rPh sb="3" eb="5">
      <t>ジュウトク</t>
    </rPh>
    <phoneticPr fontId="2"/>
  </si>
  <si>
    <t>B</t>
    <phoneticPr fontId="2"/>
  </si>
  <si>
    <t>入院・外来の別</t>
    <rPh sb="0" eb="2">
      <t>ニュウイン</t>
    </rPh>
    <rPh sb="3" eb="5">
      <t>ガイライ</t>
    </rPh>
    <rPh sb="6" eb="7">
      <t>ベツ</t>
    </rPh>
    <phoneticPr fontId="2"/>
  </si>
  <si>
    <t>外来</t>
    <rPh sb="0" eb="2">
      <t>ガイライ</t>
    </rPh>
    <phoneticPr fontId="2"/>
  </si>
  <si>
    <t>入院</t>
    <rPh sb="0" eb="2">
      <t>ニュウイン</t>
    </rPh>
    <phoneticPr fontId="2"/>
  </si>
  <si>
    <t>C</t>
    <phoneticPr fontId="2"/>
  </si>
  <si>
    <t>治験薬製造承認の状況</t>
    <rPh sb="0" eb="2">
      <t>チケン</t>
    </rPh>
    <rPh sb="2" eb="3">
      <t>ヤク</t>
    </rPh>
    <rPh sb="3" eb="5">
      <t>セイゾウ</t>
    </rPh>
    <rPh sb="5" eb="7">
      <t>ショウニン</t>
    </rPh>
    <rPh sb="8" eb="10">
      <t>ジョウキョウ</t>
    </rPh>
    <phoneticPr fontId="2"/>
  </si>
  <si>
    <t>他の適応に国内で承認</t>
    <rPh sb="0" eb="1">
      <t>タ</t>
    </rPh>
    <rPh sb="2" eb="4">
      <t>テキオウ</t>
    </rPh>
    <rPh sb="5" eb="7">
      <t>コクナイ</t>
    </rPh>
    <rPh sb="8" eb="10">
      <t>ショウニン</t>
    </rPh>
    <phoneticPr fontId="2"/>
  </si>
  <si>
    <t>同一適応に欧米で承認</t>
    <rPh sb="0" eb="2">
      <t>ドウイツ</t>
    </rPh>
    <rPh sb="2" eb="4">
      <t>テキオウ</t>
    </rPh>
    <rPh sb="5" eb="7">
      <t>オウベイ</t>
    </rPh>
    <rPh sb="8" eb="10">
      <t>ショウニン</t>
    </rPh>
    <phoneticPr fontId="2"/>
  </si>
  <si>
    <t>未承認</t>
    <rPh sb="0" eb="3">
      <t>ミショウニン</t>
    </rPh>
    <phoneticPr fontId="2"/>
  </si>
  <si>
    <t>D</t>
    <phoneticPr fontId="2"/>
  </si>
  <si>
    <t>治験のデザイン</t>
    <rPh sb="0" eb="2">
      <t>チケン</t>
    </rPh>
    <phoneticPr fontId="2"/>
  </si>
  <si>
    <t>オープン</t>
    <phoneticPr fontId="2"/>
  </si>
  <si>
    <t>単盲検</t>
    <rPh sb="0" eb="1">
      <t>タン</t>
    </rPh>
    <rPh sb="1" eb="2">
      <t>モウ</t>
    </rPh>
    <rPh sb="2" eb="3">
      <t>ケン</t>
    </rPh>
    <phoneticPr fontId="2"/>
  </si>
  <si>
    <t>二重盲検</t>
    <rPh sb="0" eb="2">
      <t>ニジュウ</t>
    </rPh>
    <rPh sb="2" eb="3">
      <t>モウ</t>
    </rPh>
    <rPh sb="3" eb="4">
      <t>ケン</t>
    </rPh>
    <phoneticPr fontId="2"/>
  </si>
  <si>
    <t>E</t>
    <phoneticPr fontId="2"/>
  </si>
  <si>
    <t>プラセボの使用</t>
    <rPh sb="5" eb="7">
      <t>シヨウ</t>
    </rPh>
    <phoneticPr fontId="2"/>
  </si>
  <si>
    <t>使用する</t>
    <rPh sb="0" eb="2">
      <t>シヨウ</t>
    </rPh>
    <phoneticPr fontId="2"/>
  </si>
  <si>
    <t>F</t>
    <phoneticPr fontId="2"/>
  </si>
  <si>
    <t>併用薬の使用</t>
    <rPh sb="0" eb="2">
      <t>ヘイヨウ</t>
    </rPh>
    <rPh sb="2" eb="3">
      <t>ヤク</t>
    </rPh>
    <rPh sb="4" eb="6">
      <t>シヨウ</t>
    </rPh>
    <phoneticPr fontId="2"/>
  </si>
  <si>
    <t>同効薬でも不変使用可</t>
    <rPh sb="0" eb="1">
      <t>ドウ</t>
    </rPh>
    <rPh sb="1" eb="2">
      <t>コウ</t>
    </rPh>
    <rPh sb="2" eb="3">
      <t>ヤク</t>
    </rPh>
    <rPh sb="5" eb="7">
      <t>フヘン</t>
    </rPh>
    <rPh sb="7" eb="9">
      <t>シヨウ</t>
    </rPh>
    <rPh sb="9" eb="10">
      <t>カ</t>
    </rPh>
    <phoneticPr fontId="2"/>
  </si>
  <si>
    <t>同効薬のみ禁止</t>
    <rPh sb="0" eb="1">
      <t>ドウ</t>
    </rPh>
    <rPh sb="1" eb="2">
      <t>コウ</t>
    </rPh>
    <rPh sb="2" eb="3">
      <t>ヤク</t>
    </rPh>
    <rPh sb="5" eb="7">
      <t>キンシ</t>
    </rPh>
    <phoneticPr fontId="2"/>
  </si>
  <si>
    <t>全面禁止</t>
    <rPh sb="0" eb="2">
      <t>ゼンメン</t>
    </rPh>
    <rPh sb="2" eb="4">
      <t>キンシ</t>
    </rPh>
    <phoneticPr fontId="2"/>
  </si>
  <si>
    <t>G</t>
    <phoneticPr fontId="2"/>
  </si>
  <si>
    <t>治験薬の投与経路</t>
    <rPh sb="0" eb="2">
      <t>チケン</t>
    </rPh>
    <rPh sb="2" eb="3">
      <t>ヤク</t>
    </rPh>
    <rPh sb="4" eb="6">
      <t>トウヨ</t>
    </rPh>
    <rPh sb="6" eb="8">
      <t>ケイロ</t>
    </rPh>
    <phoneticPr fontId="2"/>
  </si>
  <si>
    <t>内用・外用</t>
    <rPh sb="0" eb="2">
      <t>ナイヨウ</t>
    </rPh>
    <rPh sb="3" eb="5">
      <t>ガイヨウ</t>
    </rPh>
    <phoneticPr fontId="2"/>
  </si>
  <si>
    <t>皮下注・筋注</t>
    <rPh sb="0" eb="2">
      <t>ヒカ</t>
    </rPh>
    <rPh sb="2" eb="3">
      <t>チュウ</t>
    </rPh>
    <rPh sb="4" eb="5">
      <t>キン</t>
    </rPh>
    <rPh sb="5" eb="6">
      <t>チュウ</t>
    </rPh>
    <phoneticPr fontId="2"/>
  </si>
  <si>
    <t>静注・特殊</t>
    <rPh sb="0" eb="1">
      <t>ジョウ</t>
    </rPh>
    <rPh sb="1" eb="2">
      <t>チュウ</t>
    </rPh>
    <rPh sb="3" eb="5">
      <t>トクシュ</t>
    </rPh>
    <phoneticPr fontId="2"/>
  </si>
  <si>
    <t>H</t>
    <phoneticPr fontId="2"/>
  </si>
  <si>
    <t>治験薬の投与期間</t>
    <rPh sb="0" eb="2">
      <t>チケン</t>
    </rPh>
    <rPh sb="2" eb="3">
      <t>ヤク</t>
    </rPh>
    <rPh sb="4" eb="6">
      <t>トウヨ</t>
    </rPh>
    <rPh sb="6" eb="8">
      <t>キカン</t>
    </rPh>
    <phoneticPr fontId="2"/>
  </si>
  <si>
    <t>4週間以内</t>
    <rPh sb="1" eb="3">
      <t>シュウカン</t>
    </rPh>
    <rPh sb="3" eb="5">
      <t>イナイ</t>
    </rPh>
    <phoneticPr fontId="2"/>
  </si>
  <si>
    <t>5～24週</t>
    <rPh sb="4" eb="5">
      <t>シュウ</t>
    </rPh>
    <phoneticPr fontId="2"/>
  </si>
  <si>
    <t>25～49週</t>
    <rPh sb="5" eb="6">
      <t>シュウ</t>
    </rPh>
    <phoneticPr fontId="2"/>
  </si>
  <si>
    <t>加算ポイント数</t>
    <rPh sb="0" eb="2">
      <t>カサン</t>
    </rPh>
    <rPh sb="6" eb="7">
      <t>スウ</t>
    </rPh>
    <phoneticPr fontId="2"/>
  </si>
  <si>
    <t>50週以上</t>
    <rPh sb="2" eb="3">
      <t>シュウ</t>
    </rPh>
    <rPh sb="3" eb="5">
      <t>イジョウ</t>
    </rPh>
    <phoneticPr fontId="2"/>
  </si>
  <si>
    <t>週</t>
    <rPh sb="0" eb="1">
      <t>シュウ</t>
    </rPh>
    <phoneticPr fontId="2"/>
  </si>
  <si>
    <t>(25週ごとに9ポイント加算)</t>
    <rPh sb="3" eb="4">
      <t>シュウ</t>
    </rPh>
    <rPh sb="12" eb="14">
      <t>カサン</t>
    </rPh>
    <phoneticPr fontId="2"/>
  </si>
  <si>
    <t>I</t>
    <phoneticPr fontId="2"/>
  </si>
  <si>
    <t>被験者層</t>
    <rPh sb="0" eb="3">
      <t>ヒケンシャ</t>
    </rPh>
    <rPh sb="3" eb="4">
      <t>ソウ</t>
    </rPh>
    <phoneticPr fontId="2"/>
  </si>
  <si>
    <t>成人</t>
    <rPh sb="0" eb="2">
      <t>セイジン</t>
    </rPh>
    <phoneticPr fontId="2"/>
  </si>
  <si>
    <t>小児、成人(高齢者、</t>
    <rPh sb="0" eb="2">
      <t>ショウニ</t>
    </rPh>
    <rPh sb="3" eb="5">
      <t>セイジン</t>
    </rPh>
    <rPh sb="6" eb="9">
      <t>コウレイシャ</t>
    </rPh>
    <phoneticPr fontId="2"/>
  </si>
  <si>
    <t>乳児・新生児</t>
    <rPh sb="0" eb="2">
      <t>ニュウジ</t>
    </rPh>
    <rPh sb="3" eb="6">
      <t>シンセイジ</t>
    </rPh>
    <phoneticPr fontId="2"/>
  </si>
  <si>
    <t>肝、腎障害等合併あり)</t>
    <rPh sb="0" eb="1">
      <t>キモ</t>
    </rPh>
    <rPh sb="2" eb="5">
      <t>ジンショウガイ</t>
    </rPh>
    <rPh sb="5" eb="6">
      <t>トウ</t>
    </rPh>
    <rPh sb="6" eb="8">
      <t>ガッペイ</t>
    </rPh>
    <phoneticPr fontId="2"/>
  </si>
  <si>
    <t>J</t>
    <phoneticPr fontId="2"/>
  </si>
  <si>
    <t>適格＋除外基準数</t>
    <rPh sb="0" eb="2">
      <t>テキカク</t>
    </rPh>
    <rPh sb="3" eb="5">
      <t>ジョガイ</t>
    </rPh>
    <rPh sb="5" eb="7">
      <t>キジュン</t>
    </rPh>
    <rPh sb="7" eb="8">
      <t>スウ</t>
    </rPh>
    <phoneticPr fontId="2"/>
  </si>
  <si>
    <t>19以下</t>
    <rPh sb="2" eb="4">
      <t>イカ</t>
    </rPh>
    <phoneticPr fontId="2"/>
  </si>
  <si>
    <t>20～29</t>
    <phoneticPr fontId="2"/>
  </si>
  <si>
    <t>30以上</t>
    <rPh sb="2" eb="4">
      <t>イジョウ</t>
    </rPh>
    <phoneticPr fontId="2"/>
  </si>
  <si>
    <t>K</t>
    <phoneticPr fontId="2"/>
  </si>
  <si>
    <t>チェックポイントの経過観察回数</t>
    <rPh sb="9" eb="11">
      <t>ケイカ</t>
    </rPh>
    <rPh sb="11" eb="13">
      <t>カンサツ</t>
    </rPh>
    <rPh sb="13" eb="15">
      <t>カイスウ</t>
    </rPh>
    <phoneticPr fontId="2"/>
  </si>
  <si>
    <t>4以下</t>
    <rPh sb="1" eb="3">
      <t>イカ</t>
    </rPh>
    <phoneticPr fontId="2"/>
  </si>
  <si>
    <t>5～9</t>
    <phoneticPr fontId="2"/>
  </si>
  <si>
    <t>10以上</t>
    <rPh sb="2" eb="4">
      <t>イジョウ</t>
    </rPh>
    <phoneticPr fontId="2"/>
  </si>
  <si>
    <t>L</t>
    <phoneticPr fontId="2"/>
  </si>
  <si>
    <t>臨床症状観察項目数</t>
    <rPh sb="0" eb="2">
      <t>リンショウ</t>
    </rPh>
    <rPh sb="2" eb="4">
      <t>ショウジョウ</t>
    </rPh>
    <rPh sb="4" eb="6">
      <t>カンサツ</t>
    </rPh>
    <rPh sb="6" eb="9">
      <t>コウモクスウ</t>
    </rPh>
    <phoneticPr fontId="2"/>
  </si>
  <si>
    <t>M</t>
    <phoneticPr fontId="2"/>
  </si>
  <si>
    <t>一般的臨床検査＋非侵襲的機能</t>
    <rPh sb="0" eb="3">
      <t>イッパンテキ</t>
    </rPh>
    <rPh sb="3" eb="5">
      <t>リンショウ</t>
    </rPh>
    <rPh sb="5" eb="7">
      <t>ケンサ</t>
    </rPh>
    <rPh sb="8" eb="9">
      <t>ヒ</t>
    </rPh>
    <rPh sb="9" eb="10">
      <t>シン</t>
    </rPh>
    <rPh sb="10" eb="11">
      <t>シュウ</t>
    </rPh>
    <rPh sb="11" eb="12">
      <t>テキ</t>
    </rPh>
    <rPh sb="12" eb="14">
      <t>キノウ</t>
    </rPh>
    <phoneticPr fontId="2"/>
  </si>
  <si>
    <t>49以下</t>
    <rPh sb="2" eb="4">
      <t>イカ</t>
    </rPh>
    <phoneticPr fontId="2"/>
  </si>
  <si>
    <t>50～99</t>
    <phoneticPr fontId="2"/>
  </si>
  <si>
    <t>100以上</t>
    <rPh sb="3" eb="5">
      <t>イジョウ</t>
    </rPh>
    <phoneticPr fontId="2"/>
  </si>
  <si>
    <t>検査及び画像診断項目数</t>
    <rPh sb="0" eb="2">
      <t>ケンサ</t>
    </rPh>
    <rPh sb="2" eb="3">
      <t>オヨ</t>
    </rPh>
    <rPh sb="4" eb="6">
      <t>ガゾウ</t>
    </rPh>
    <rPh sb="6" eb="8">
      <t>シンダン</t>
    </rPh>
    <rPh sb="8" eb="10">
      <t>コウモク</t>
    </rPh>
    <rPh sb="10" eb="11">
      <t>スウ</t>
    </rPh>
    <phoneticPr fontId="2"/>
  </si>
  <si>
    <t>N</t>
    <phoneticPr fontId="2"/>
  </si>
  <si>
    <t>侵襲的機能検査及び画像診断回数</t>
    <rPh sb="0" eb="1">
      <t>シン</t>
    </rPh>
    <rPh sb="1" eb="2">
      <t>シュウ</t>
    </rPh>
    <rPh sb="2" eb="3">
      <t>テキ</t>
    </rPh>
    <rPh sb="3" eb="5">
      <t>キノウ</t>
    </rPh>
    <rPh sb="5" eb="7">
      <t>ケンサ</t>
    </rPh>
    <rPh sb="7" eb="8">
      <t>オヨ</t>
    </rPh>
    <rPh sb="9" eb="11">
      <t>ガゾウ</t>
    </rPh>
    <rPh sb="11" eb="13">
      <t>シンダン</t>
    </rPh>
    <rPh sb="13" eb="15">
      <t>カイスウ</t>
    </rPh>
    <phoneticPr fontId="2"/>
  </si>
  <si>
    <t>回</t>
    <rPh sb="0" eb="1">
      <t>カイ</t>
    </rPh>
    <phoneticPr fontId="2"/>
  </si>
  <si>
    <t>O</t>
    <phoneticPr fontId="2"/>
  </si>
  <si>
    <t>特殊検査のための検体採取回数</t>
    <rPh sb="0" eb="2">
      <t>トクシュ</t>
    </rPh>
    <rPh sb="2" eb="4">
      <t>ケンサ</t>
    </rPh>
    <rPh sb="8" eb="10">
      <t>ケンタイ</t>
    </rPh>
    <rPh sb="10" eb="12">
      <t>サイシュ</t>
    </rPh>
    <rPh sb="12" eb="14">
      <t>カイスウ</t>
    </rPh>
    <phoneticPr fontId="2"/>
  </si>
  <si>
    <t>P</t>
    <phoneticPr fontId="2"/>
  </si>
  <si>
    <t>生検回数</t>
    <rPh sb="0" eb="1">
      <t>セイ</t>
    </rPh>
    <rPh sb="1" eb="2">
      <t>ケン</t>
    </rPh>
    <rPh sb="2" eb="4">
      <t>カイスウ</t>
    </rPh>
    <phoneticPr fontId="2"/>
  </si>
  <si>
    <t>Q</t>
    <phoneticPr fontId="2"/>
  </si>
  <si>
    <t>症例発表</t>
    <rPh sb="0" eb="2">
      <t>ショウレイ</t>
    </rPh>
    <rPh sb="2" eb="4">
      <t>ハッピョウ</t>
    </rPh>
    <phoneticPr fontId="2"/>
  </si>
  <si>
    <t>1回</t>
    <rPh sb="1" eb="2">
      <t>カイ</t>
    </rPh>
    <phoneticPr fontId="2"/>
  </si>
  <si>
    <t>R</t>
    <phoneticPr fontId="2"/>
  </si>
  <si>
    <t>承認申請に使用される文書等の作成</t>
    <rPh sb="0" eb="2">
      <t>ショウニン</t>
    </rPh>
    <rPh sb="2" eb="4">
      <t>シンセイ</t>
    </rPh>
    <rPh sb="5" eb="7">
      <t>シヨウ</t>
    </rPh>
    <rPh sb="10" eb="12">
      <t>ブンショ</t>
    </rPh>
    <rPh sb="12" eb="13">
      <t>トウ</t>
    </rPh>
    <rPh sb="14" eb="16">
      <t>サクセイ</t>
    </rPh>
    <phoneticPr fontId="2"/>
  </si>
  <si>
    <t>30枚以内</t>
    <rPh sb="2" eb="3">
      <t>マイ</t>
    </rPh>
    <rPh sb="3" eb="5">
      <t>イナイ</t>
    </rPh>
    <phoneticPr fontId="2"/>
  </si>
  <si>
    <t>31～50枚</t>
    <rPh sb="5" eb="6">
      <t>マイ</t>
    </rPh>
    <phoneticPr fontId="2"/>
  </si>
  <si>
    <t>51枚以上</t>
    <rPh sb="2" eb="3">
      <t>マイ</t>
    </rPh>
    <rPh sb="3" eb="5">
      <t>イジョウ</t>
    </rPh>
    <phoneticPr fontId="2"/>
  </si>
  <si>
    <t>S</t>
    <phoneticPr fontId="2"/>
  </si>
  <si>
    <t>相の種類</t>
    <rPh sb="0" eb="1">
      <t>ソウ</t>
    </rPh>
    <rPh sb="2" eb="4">
      <t>シュルイ</t>
    </rPh>
    <phoneticPr fontId="2"/>
  </si>
  <si>
    <t>Ⅱ相・Ⅲ相</t>
    <rPh sb="1" eb="2">
      <t>ソウ</t>
    </rPh>
    <rPh sb="4" eb="5">
      <t>ソウ</t>
    </rPh>
    <phoneticPr fontId="2"/>
  </si>
  <si>
    <t>Ⅰ相</t>
    <rPh sb="1" eb="2">
      <t>ソウ</t>
    </rPh>
    <phoneticPr fontId="2"/>
  </si>
  <si>
    <t>合計ポイント数</t>
    <rPh sb="0" eb="2">
      <t>ゴウケイ</t>
    </rPh>
    <rPh sb="6" eb="7">
      <t>スウ</t>
    </rPh>
    <phoneticPr fontId="2"/>
  </si>
  <si>
    <t>1.</t>
    <phoneticPr fontId="2"/>
  </si>
  <si>
    <t>研究補助業務の外部委託</t>
    <rPh sb="0" eb="2">
      <t>ケンキュウ</t>
    </rPh>
    <rPh sb="2" eb="4">
      <t>ホジョ</t>
    </rPh>
    <rPh sb="4" eb="6">
      <t>ギョウム</t>
    </rPh>
    <rPh sb="7" eb="9">
      <t>ガイブ</t>
    </rPh>
    <rPh sb="9" eb="11">
      <t>イタク</t>
    </rPh>
    <phoneticPr fontId="2"/>
  </si>
  <si>
    <t>2.</t>
    <phoneticPr fontId="2"/>
  </si>
  <si>
    <t>1.する</t>
    <phoneticPr fontId="2"/>
  </si>
  <si>
    <t>3.</t>
    <phoneticPr fontId="2"/>
  </si>
  <si>
    <t>研究協力者経費付帯業務加算ポイント数(枠外にて算出)</t>
    <rPh sb="0" eb="2">
      <t>ケンキュウ</t>
    </rPh>
    <rPh sb="2" eb="5">
      <t>キョウリョクシャ</t>
    </rPh>
    <rPh sb="5" eb="7">
      <t>ケイヒ</t>
    </rPh>
    <rPh sb="7" eb="9">
      <t>フタイ</t>
    </rPh>
    <rPh sb="9" eb="11">
      <t>ギョウム</t>
    </rPh>
    <rPh sb="11" eb="13">
      <t>カサン</t>
    </rPh>
    <rPh sb="17" eb="18">
      <t>スウ</t>
    </rPh>
    <rPh sb="19" eb="20">
      <t>ワク</t>
    </rPh>
    <rPh sb="20" eb="21">
      <t>ガイ</t>
    </rPh>
    <rPh sb="23" eb="25">
      <t>サンシュツ</t>
    </rPh>
    <phoneticPr fontId="2"/>
  </si>
  <si>
    <t>2.しない</t>
    <phoneticPr fontId="2"/>
  </si>
  <si>
    <t>算出額</t>
    <rPh sb="0" eb="2">
      <t>サンシュツ</t>
    </rPh>
    <rPh sb="2" eb="3">
      <t>ガク</t>
    </rPh>
    <phoneticPr fontId="2"/>
  </si>
  <si>
    <t>研究協力者経費付帯業務加算</t>
    <rPh sb="0" eb="2">
      <t>ケンキュウ</t>
    </rPh>
    <rPh sb="2" eb="5">
      <t>キョウリョクシャ</t>
    </rPh>
    <rPh sb="5" eb="7">
      <t>ケイヒ</t>
    </rPh>
    <rPh sb="7" eb="9">
      <t>フタイ</t>
    </rPh>
    <rPh sb="9" eb="11">
      <t>ギョウム</t>
    </rPh>
    <rPh sb="11" eb="13">
      <t>カサン</t>
    </rPh>
    <phoneticPr fontId="2"/>
  </si>
  <si>
    <t>×</t>
    <phoneticPr fontId="2"/>
  </si>
  <si>
    <t>＝</t>
    <phoneticPr fontId="2"/>
  </si>
  <si>
    <t>国際共同治験</t>
    <rPh sb="0" eb="2">
      <t>コクサイ</t>
    </rPh>
    <rPh sb="2" eb="4">
      <t>キョウドウ</t>
    </rPh>
    <rPh sb="4" eb="6">
      <t>チケン</t>
    </rPh>
    <phoneticPr fontId="2"/>
  </si>
  <si>
    <t>医師研究経費</t>
    <rPh sb="0" eb="2">
      <t>イシ</t>
    </rPh>
    <rPh sb="2" eb="4">
      <t>ケンキュウ</t>
    </rPh>
    <rPh sb="4" eb="6">
      <t>ケイヒ</t>
    </rPh>
    <phoneticPr fontId="2"/>
  </si>
  <si>
    <t>①＋②</t>
    <phoneticPr fontId="2"/>
  </si>
  <si>
    <t>1.該当する</t>
    <rPh sb="2" eb="4">
      <t>ガイトウ</t>
    </rPh>
    <phoneticPr fontId="2"/>
  </si>
  <si>
    <t>2.該当しない</t>
    <rPh sb="2" eb="4">
      <t>ガイトウ</t>
    </rPh>
    <phoneticPr fontId="2"/>
  </si>
  <si>
    <t>英文による症例報告書の提出</t>
    <rPh sb="0" eb="2">
      <t>エイブン</t>
    </rPh>
    <rPh sb="5" eb="7">
      <t>ショウレイ</t>
    </rPh>
    <rPh sb="7" eb="10">
      <t>ホウコクショ</t>
    </rPh>
    <rPh sb="11" eb="13">
      <t>テイシュツ</t>
    </rPh>
    <phoneticPr fontId="2"/>
  </si>
  <si>
    <t>研究協力者経費(委託なし)</t>
  </si>
  <si>
    <t>③＋④</t>
    <phoneticPr fontId="2"/>
  </si>
  <si>
    <t>研究協力者経費(委託あり)</t>
    <phoneticPr fontId="2"/>
  </si>
  <si>
    <t>⇒</t>
    <phoneticPr fontId="2"/>
  </si>
  <si>
    <t>免除</t>
    <rPh sb="0" eb="2">
      <t>メンジョ</t>
    </rPh>
    <phoneticPr fontId="2"/>
  </si>
  <si>
    <t>研究準備金（委託なし）</t>
    <rPh sb="0" eb="2">
      <t>ケンキュウ</t>
    </rPh>
    <rPh sb="2" eb="5">
      <t>ジュンビキン</t>
    </rPh>
    <rPh sb="6" eb="8">
      <t>イタク</t>
    </rPh>
    <phoneticPr fontId="2"/>
  </si>
  <si>
    <t>｛（①/契約例数）＋②｝</t>
    <rPh sb="4" eb="6">
      <t>ケイヤク</t>
    </rPh>
    <rPh sb="6" eb="7">
      <t>レイ</t>
    </rPh>
    <rPh sb="7" eb="8">
      <t>スウ</t>
    </rPh>
    <phoneticPr fontId="2"/>
  </si>
  <si>
    <t>盲検、非盲検による治験担当者の設定</t>
    <rPh sb="0" eb="1">
      <t>モウ</t>
    </rPh>
    <rPh sb="1" eb="2">
      <t>ケン</t>
    </rPh>
    <rPh sb="3" eb="4">
      <t>ヒ</t>
    </rPh>
    <rPh sb="4" eb="5">
      <t>モウ</t>
    </rPh>
    <rPh sb="5" eb="6">
      <t>ケン</t>
    </rPh>
    <rPh sb="9" eb="11">
      <t>チケン</t>
    </rPh>
    <rPh sb="11" eb="14">
      <t>タントウシャ</t>
    </rPh>
    <rPh sb="15" eb="17">
      <t>セッテイ</t>
    </rPh>
    <phoneticPr fontId="2"/>
  </si>
  <si>
    <t>研究準備金（委託あり）</t>
    <rPh sb="0" eb="2">
      <t>ケンキュウ</t>
    </rPh>
    <rPh sb="2" eb="5">
      <t>ジュンビキン</t>
    </rPh>
    <rPh sb="6" eb="8">
      <t>イタク</t>
    </rPh>
    <phoneticPr fontId="2"/>
  </si>
  <si>
    <t>[｛（①/契約例数）＋②}</t>
    <rPh sb="5" eb="7">
      <t>ケイヤク</t>
    </rPh>
    <rPh sb="7" eb="8">
      <t>レイ</t>
    </rPh>
    <rPh sb="8" eb="9">
      <t>スウ</t>
    </rPh>
    <phoneticPr fontId="2"/>
  </si>
  <si>
    <t>]</t>
    <phoneticPr fontId="2"/>
  </si>
  <si>
    <t>※②と④は新規申請時と終了時のみ算出する。</t>
    <rPh sb="5" eb="7">
      <t>シンキ</t>
    </rPh>
    <rPh sb="7" eb="9">
      <t>シンセイ</t>
    </rPh>
    <rPh sb="9" eb="10">
      <t>ジ</t>
    </rPh>
    <rPh sb="11" eb="14">
      <t>シュウリョウジ</t>
    </rPh>
    <rPh sb="16" eb="18">
      <t>サンシュツ</t>
    </rPh>
    <phoneticPr fontId="2"/>
  </si>
  <si>
    <t>海外の試験機関への外注検査</t>
    <rPh sb="0" eb="2">
      <t>カイガイ</t>
    </rPh>
    <rPh sb="3" eb="5">
      <t>シケン</t>
    </rPh>
    <rPh sb="5" eb="7">
      <t>キカン</t>
    </rPh>
    <rPh sb="9" eb="11">
      <t>ガイチュウ</t>
    </rPh>
    <rPh sb="11" eb="13">
      <t>ケンサ</t>
    </rPh>
    <phoneticPr fontId="2"/>
  </si>
  <si>
    <t>2種類以上の同意説明文書の使用(アセント含む)</t>
    <rPh sb="1" eb="3">
      <t>シュルイ</t>
    </rPh>
    <rPh sb="3" eb="5">
      <t>イジョウ</t>
    </rPh>
    <rPh sb="6" eb="8">
      <t>ドウイ</t>
    </rPh>
    <rPh sb="8" eb="10">
      <t>セツメイ</t>
    </rPh>
    <rPh sb="10" eb="12">
      <t>ブンショ</t>
    </rPh>
    <rPh sb="13" eb="15">
      <t>シヨウ</t>
    </rPh>
    <rPh sb="20" eb="21">
      <t>フク</t>
    </rPh>
    <phoneticPr fontId="2"/>
  </si>
  <si>
    <t>1.あり</t>
    <phoneticPr fontId="2"/>
  </si>
  <si>
    <t>2.なし</t>
    <phoneticPr fontId="2"/>
  </si>
  <si>
    <t>当該治験薬の評価とは関係のない疾患関連遺伝子の探索</t>
    <rPh sb="0" eb="2">
      <t>トウガイ</t>
    </rPh>
    <rPh sb="2" eb="4">
      <t>チケン</t>
    </rPh>
    <rPh sb="4" eb="5">
      <t>ヤク</t>
    </rPh>
    <rPh sb="6" eb="8">
      <t>ヒョウカ</t>
    </rPh>
    <rPh sb="10" eb="12">
      <t>カンケイ</t>
    </rPh>
    <rPh sb="15" eb="17">
      <t>シッカン</t>
    </rPh>
    <rPh sb="17" eb="19">
      <t>カンレン</t>
    </rPh>
    <rPh sb="19" eb="22">
      <t>イデンシ</t>
    </rPh>
    <rPh sb="23" eb="25">
      <t>タンサク</t>
    </rPh>
    <phoneticPr fontId="2"/>
  </si>
  <si>
    <t>当該治験薬の評価とは関係のない疾患関連遺伝子の探索</t>
    <rPh sb="0" eb="2">
      <t>トウガイ</t>
    </rPh>
    <rPh sb="2" eb="5">
      <t>チケンヤク</t>
    </rPh>
    <rPh sb="6" eb="8">
      <t>ヒョウカ</t>
    </rPh>
    <rPh sb="10" eb="12">
      <t>カンケイ</t>
    </rPh>
    <rPh sb="15" eb="17">
      <t>シッカン</t>
    </rPh>
    <rPh sb="17" eb="19">
      <t>カンレン</t>
    </rPh>
    <rPh sb="19" eb="22">
      <t>イデンシ</t>
    </rPh>
    <rPh sb="23" eb="25">
      <t>タンサク</t>
    </rPh>
    <phoneticPr fontId="2"/>
  </si>
  <si>
    <t>加算ポイント</t>
    <phoneticPr fontId="2"/>
  </si>
  <si>
    <t>：</t>
    <phoneticPr fontId="2"/>
  </si>
  <si>
    <t>経費2A(別紙)</t>
    <rPh sb="0" eb="2">
      <t>ケイヒ</t>
    </rPh>
    <rPh sb="5" eb="7">
      <t>ベッシ</t>
    </rPh>
    <phoneticPr fontId="2"/>
  </si>
  <si>
    <t>医師研究経費等ポイント算出根拠</t>
    <rPh sb="0" eb="2">
      <t>イシ</t>
    </rPh>
    <rPh sb="2" eb="4">
      <t>ケンキュウ</t>
    </rPh>
    <rPh sb="4" eb="7">
      <t>ケイヒトウ</t>
    </rPh>
    <rPh sb="11" eb="13">
      <t>サンシュツ</t>
    </rPh>
    <rPh sb="13" eb="15">
      <t>コンキョ</t>
    </rPh>
    <phoneticPr fontId="2"/>
  </si>
  <si>
    <t>選択ポイント</t>
    <rPh sb="0" eb="2">
      <t>センタク</t>
    </rPh>
    <phoneticPr fontId="2"/>
  </si>
  <si>
    <t>算出ポイント数</t>
    <rPh sb="0" eb="2">
      <t>サンシュツ</t>
    </rPh>
    <rPh sb="6" eb="7">
      <t>スウ</t>
    </rPh>
    <phoneticPr fontId="2"/>
  </si>
  <si>
    <t>根拠</t>
    <rPh sb="0" eb="2">
      <t>コンキョ</t>
    </rPh>
    <phoneticPr fontId="2"/>
  </si>
  <si>
    <t>K</t>
    <phoneticPr fontId="2"/>
  </si>
  <si>
    <t>L</t>
    <phoneticPr fontId="2"/>
  </si>
  <si>
    <t>M</t>
    <phoneticPr fontId="2"/>
  </si>
  <si>
    <t>一般的臨床検査＋非侵襲的機能
検査及び画像診断項目数</t>
    <rPh sb="0" eb="3">
      <t>イッパンテキ</t>
    </rPh>
    <rPh sb="3" eb="5">
      <t>リンショウ</t>
    </rPh>
    <rPh sb="5" eb="7">
      <t>ケンサ</t>
    </rPh>
    <rPh sb="8" eb="9">
      <t>ヒ</t>
    </rPh>
    <rPh sb="9" eb="10">
      <t>シン</t>
    </rPh>
    <rPh sb="10" eb="11">
      <t>シュウ</t>
    </rPh>
    <rPh sb="11" eb="12">
      <t>テキ</t>
    </rPh>
    <rPh sb="12" eb="14">
      <t>キノウ</t>
    </rPh>
    <phoneticPr fontId="2"/>
  </si>
  <si>
    <t>N</t>
    <phoneticPr fontId="2"/>
  </si>
  <si>
    <t>O</t>
    <phoneticPr fontId="2"/>
  </si>
  <si>
    <t>P</t>
    <phoneticPr fontId="2"/>
  </si>
  <si>
    <t>経費3A</t>
    <rPh sb="0" eb="2">
      <t>ケイヒ</t>
    </rPh>
    <phoneticPr fontId="2"/>
  </si>
  <si>
    <t>ウェイト</t>
    <phoneticPr fontId="2"/>
  </si>
  <si>
    <t>ポイント</t>
    <phoneticPr fontId="2"/>
  </si>
  <si>
    <t>Ⅰ(ウェイト×</t>
    <phoneticPr fontId="2"/>
  </si>
  <si>
    <t>)</t>
    <phoneticPr fontId="2"/>
  </si>
  <si>
    <t>内服</t>
    <rPh sb="0" eb="2">
      <t>ナイフク</t>
    </rPh>
    <phoneticPr fontId="2"/>
  </si>
  <si>
    <t>外用</t>
    <rPh sb="0" eb="2">
      <t>ガイヨウ</t>
    </rPh>
    <phoneticPr fontId="2"/>
  </si>
  <si>
    <t>注射</t>
    <rPh sb="0" eb="2">
      <t>チュウシャ</t>
    </rPh>
    <phoneticPr fontId="2"/>
  </si>
  <si>
    <t>B</t>
    <phoneticPr fontId="2"/>
  </si>
  <si>
    <t>デザイン</t>
    <phoneticPr fontId="2"/>
  </si>
  <si>
    <t>オープン</t>
    <phoneticPr fontId="2"/>
  </si>
  <si>
    <t>C</t>
    <phoneticPr fontId="2"/>
  </si>
  <si>
    <t>投与期間</t>
    <rPh sb="0" eb="2">
      <t>トウヨ</t>
    </rPh>
    <rPh sb="2" eb="4">
      <t>キカン</t>
    </rPh>
    <phoneticPr fontId="2"/>
  </si>
  <si>
    <t>D</t>
    <phoneticPr fontId="2"/>
  </si>
  <si>
    <t>調剤及び出庫回数</t>
    <rPh sb="0" eb="2">
      <t>チョウザイ</t>
    </rPh>
    <rPh sb="2" eb="3">
      <t>オヨ</t>
    </rPh>
    <rPh sb="4" eb="6">
      <t>シュッコ</t>
    </rPh>
    <rPh sb="6" eb="8">
      <t>カイスウ</t>
    </rPh>
    <phoneticPr fontId="2"/>
  </si>
  <si>
    <t>単回</t>
    <rPh sb="0" eb="1">
      <t>タン</t>
    </rPh>
    <rPh sb="1" eb="2">
      <t>カイ</t>
    </rPh>
    <phoneticPr fontId="2"/>
  </si>
  <si>
    <t>5回以下</t>
    <rPh sb="1" eb="2">
      <t>カイ</t>
    </rPh>
    <rPh sb="2" eb="4">
      <t>イカ</t>
    </rPh>
    <phoneticPr fontId="2"/>
  </si>
  <si>
    <t>6回以上</t>
    <rPh sb="1" eb="2">
      <t>カイ</t>
    </rPh>
    <rPh sb="2" eb="4">
      <t>イジョウ</t>
    </rPh>
    <phoneticPr fontId="2"/>
  </si>
  <si>
    <t>保存状況</t>
    <rPh sb="0" eb="2">
      <t>ホゾン</t>
    </rPh>
    <rPh sb="2" eb="4">
      <t>ジョウキョウ</t>
    </rPh>
    <phoneticPr fontId="2"/>
  </si>
  <si>
    <t>室温</t>
    <rPh sb="0" eb="2">
      <t>シツオン</t>
    </rPh>
    <phoneticPr fontId="2"/>
  </si>
  <si>
    <t>冷所または遮光</t>
    <rPh sb="0" eb="1">
      <t>レイ</t>
    </rPh>
    <rPh sb="1" eb="2">
      <t>ショ</t>
    </rPh>
    <rPh sb="5" eb="7">
      <t>シャコウ</t>
    </rPh>
    <phoneticPr fontId="2"/>
  </si>
  <si>
    <t>冷所及び遮光</t>
    <rPh sb="0" eb="1">
      <t>レイ</t>
    </rPh>
    <rPh sb="1" eb="2">
      <t>ショ</t>
    </rPh>
    <rPh sb="2" eb="3">
      <t>オヨ</t>
    </rPh>
    <rPh sb="4" eb="6">
      <t>シャコウ</t>
    </rPh>
    <phoneticPr fontId="2"/>
  </si>
  <si>
    <t>F</t>
    <phoneticPr fontId="2"/>
  </si>
  <si>
    <t>単相か複数相か</t>
    <rPh sb="0" eb="1">
      <t>タン</t>
    </rPh>
    <rPh sb="1" eb="2">
      <t>ソウ</t>
    </rPh>
    <rPh sb="3" eb="5">
      <t>フクスウ</t>
    </rPh>
    <rPh sb="5" eb="6">
      <t>ソウ</t>
    </rPh>
    <phoneticPr fontId="2"/>
  </si>
  <si>
    <t>2つの相同時</t>
    <rPh sb="3" eb="4">
      <t>ソウ</t>
    </rPh>
    <rPh sb="4" eb="6">
      <t>ドウジ</t>
    </rPh>
    <phoneticPr fontId="2"/>
  </si>
  <si>
    <t>3つ以上</t>
    <rPh sb="2" eb="4">
      <t>イジョウ</t>
    </rPh>
    <phoneticPr fontId="2"/>
  </si>
  <si>
    <t>G</t>
    <phoneticPr fontId="2"/>
  </si>
  <si>
    <t>単科か複数科か</t>
    <rPh sb="0" eb="1">
      <t>タン</t>
    </rPh>
    <rPh sb="1" eb="2">
      <t>カ</t>
    </rPh>
    <rPh sb="3" eb="5">
      <t>フクスウ</t>
    </rPh>
    <rPh sb="5" eb="6">
      <t>カ</t>
    </rPh>
    <phoneticPr fontId="2"/>
  </si>
  <si>
    <t>2科</t>
    <rPh sb="1" eb="2">
      <t>カ</t>
    </rPh>
    <phoneticPr fontId="2"/>
  </si>
  <si>
    <t>3科以上</t>
    <rPh sb="1" eb="2">
      <t>カ</t>
    </rPh>
    <rPh sb="2" eb="4">
      <t>イジョウ</t>
    </rPh>
    <phoneticPr fontId="2"/>
  </si>
  <si>
    <t>H</t>
    <phoneticPr fontId="2"/>
  </si>
  <si>
    <t>同一治験薬での対象疾患の数</t>
    <rPh sb="0" eb="2">
      <t>ドウイツ</t>
    </rPh>
    <rPh sb="2" eb="4">
      <t>チケン</t>
    </rPh>
    <rPh sb="4" eb="5">
      <t>ヤク</t>
    </rPh>
    <rPh sb="7" eb="9">
      <t>タイショウ</t>
    </rPh>
    <rPh sb="9" eb="11">
      <t>シッカン</t>
    </rPh>
    <rPh sb="12" eb="13">
      <t>カズ</t>
    </rPh>
    <phoneticPr fontId="2"/>
  </si>
  <si>
    <t>2つ</t>
    <phoneticPr fontId="2"/>
  </si>
  <si>
    <t>I</t>
    <phoneticPr fontId="2"/>
  </si>
  <si>
    <t>有</t>
    <rPh sb="0" eb="1">
      <t>アリ</t>
    </rPh>
    <phoneticPr fontId="2"/>
  </si>
  <si>
    <t>J</t>
    <phoneticPr fontId="2"/>
  </si>
  <si>
    <t>特殊説明文書等の添付</t>
    <rPh sb="0" eb="2">
      <t>トクシュ</t>
    </rPh>
    <rPh sb="2" eb="4">
      <t>セツメイ</t>
    </rPh>
    <rPh sb="4" eb="6">
      <t>ブンショ</t>
    </rPh>
    <rPh sb="6" eb="7">
      <t>トウ</t>
    </rPh>
    <rPh sb="8" eb="10">
      <t>テンプ</t>
    </rPh>
    <phoneticPr fontId="2"/>
  </si>
  <si>
    <t>治験薬の種目</t>
    <rPh sb="0" eb="2">
      <t>チケン</t>
    </rPh>
    <rPh sb="2" eb="3">
      <t>ヤク</t>
    </rPh>
    <rPh sb="4" eb="6">
      <t>シュモク</t>
    </rPh>
    <phoneticPr fontId="2"/>
  </si>
  <si>
    <t>毒・劇薬(予定)</t>
    <rPh sb="0" eb="1">
      <t>ドク</t>
    </rPh>
    <rPh sb="2" eb="4">
      <t>ゲキヤク</t>
    </rPh>
    <rPh sb="5" eb="7">
      <t>ヨテイ</t>
    </rPh>
    <phoneticPr fontId="2"/>
  </si>
  <si>
    <t>併用薬の交付</t>
    <rPh sb="0" eb="2">
      <t>ヘイヨウ</t>
    </rPh>
    <rPh sb="2" eb="3">
      <t>ヤク</t>
    </rPh>
    <rPh sb="4" eb="6">
      <t>コウフ</t>
    </rPh>
    <phoneticPr fontId="2"/>
  </si>
  <si>
    <t>1種</t>
    <rPh sb="1" eb="2">
      <t>シュ</t>
    </rPh>
    <phoneticPr fontId="2"/>
  </si>
  <si>
    <t>2種</t>
    <rPh sb="1" eb="2">
      <t>シュ</t>
    </rPh>
    <phoneticPr fontId="2"/>
  </si>
  <si>
    <t>3種以上</t>
    <rPh sb="1" eb="2">
      <t>シュ</t>
    </rPh>
    <rPh sb="2" eb="4">
      <t>イジョウ</t>
    </rPh>
    <phoneticPr fontId="2"/>
  </si>
  <si>
    <t>併用適用時併用薬チェック</t>
    <rPh sb="0" eb="2">
      <t>ヘイヨウ</t>
    </rPh>
    <rPh sb="2" eb="4">
      <t>テキヨウ</t>
    </rPh>
    <rPh sb="4" eb="5">
      <t>ジ</t>
    </rPh>
    <rPh sb="5" eb="7">
      <t>ヘイヨウ</t>
    </rPh>
    <rPh sb="7" eb="8">
      <t>ヤク</t>
    </rPh>
    <phoneticPr fontId="2"/>
  </si>
  <si>
    <t>請求医のチェック</t>
    <rPh sb="0" eb="2">
      <t>セイキュウ</t>
    </rPh>
    <rPh sb="2" eb="3">
      <t>イ</t>
    </rPh>
    <phoneticPr fontId="2"/>
  </si>
  <si>
    <t>2名以下</t>
    <rPh sb="1" eb="4">
      <t>メイイカ</t>
    </rPh>
    <phoneticPr fontId="2"/>
  </si>
  <si>
    <t>3～5名</t>
    <rPh sb="3" eb="4">
      <t>メイ</t>
    </rPh>
    <phoneticPr fontId="2"/>
  </si>
  <si>
    <t>6名以上</t>
    <rPh sb="1" eb="2">
      <t>メイ</t>
    </rPh>
    <rPh sb="2" eb="4">
      <t>イジョウ</t>
    </rPh>
    <phoneticPr fontId="2"/>
  </si>
  <si>
    <t>治験薬規格数</t>
    <rPh sb="0" eb="2">
      <t>チケン</t>
    </rPh>
    <rPh sb="2" eb="3">
      <t>ヤク</t>
    </rPh>
    <rPh sb="3" eb="5">
      <t>キカク</t>
    </rPh>
    <rPh sb="5" eb="6">
      <t>スウ</t>
    </rPh>
    <phoneticPr fontId="2"/>
  </si>
  <si>
    <t>3以上</t>
    <rPh sb="1" eb="3">
      <t>イジョウ</t>
    </rPh>
    <phoneticPr fontId="2"/>
  </si>
  <si>
    <t>合　　計　　ポ　　イ　　ン　　ト　　数</t>
    <rPh sb="0" eb="1">
      <t>ゴウ</t>
    </rPh>
    <rPh sb="3" eb="4">
      <t>ケイ</t>
    </rPh>
    <rPh sb="18" eb="19">
      <t>スウ</t>
    </rPh>
    <phoneticPr fontId="2"/>
  </si>
  <si>
    <t>：</t>
    <phoneticPr fontId="2"/>
  </si>
  <si>
    <t>×</t>
    <phoneticPr fontId="2"/>
  </si>
  <si>
    <t>症例数</t>
    <rPh sb="0" eb="2">
      <t>ショウレイ</t>
    </rPh>
    <rPh sb="2" eb="3">
      <t>スウ</t>
    </rPh>
    <phoneticPr fontId="2"/>
  </si>
  <si>
    <t>＝</t>
    <phoneticPr fontId="2"/>
  </si>
  <si>
    <t>□</t>
    <phoneticPr fontId="2"/>
  </si>
  <si>
    <t>　　医師研究経費等ポイント算出表のうち、要素K～Pについての算定根拠は下記のとおり。</t>
    <rPh sb="2" eb="4">
      <t>イシ</t>
    </rPh>
    <rPh sb="4" eb="6">
      <t>ケンキュウ</t>
    </rPh>
    <rPh sb="6" eb="8">
      <t>ケイヒ</t>
    </rPh>
    <rPh sb="8" eb="9">
      <t>トウ</t>
    </rPh>
    <rPh sb="13" eb="15">
      <t>サンシュツ</t>
    </rPh>
    <rPh sb="15" eb="16">
      <t>ヒョウ</t>
    </rPh>
    <rPh sb="20" eb="22">
      <t>ヨウソ</t>
    </rPh>
    <rPh sb="35" eb="37">
      <t>カキ</t>
    </rPh>
    <phoneticPr fontId="2"/>
  </si>
  <si>
    <t>期間延長後の契約期間</t>
    <rPh sb="0" eb="2">
      <t>キカン</t>
    </rPh>
    <rPh sb="2" eb="4">
      <t>エンチョウ</t>
    </rPh>
    <rPh sb="4" eb="5">
      <t>ゴ</t>
    </rPh>
    <rPh sb="6" eb="8">
      <t>ケイヤク</t>
    </rPh>
    <rPh sb="8" eb="10">
      <t>キカン</t>
    </rPh>
    <phoneticPr fontId="2"/>
  </si>
  <si>
    <t>小計</t>
    <rPh sb="0" eb="2">
      <t>ショウケイ</t>
    </rPh>
    <phoneticPr fontId="2"/>
  </si>
  <si>
    <t>消費税</t>
    <rPh sb="0" eb="3">
      <t>ショウヒゼイ</t>
    </rPh>
    <phoneticPr fontId="2"/>
  </si>
  <si>
    <t>うち契約時請求額</t>
    <rPh sb="2" eb="4">
      <t>ケイヤク</t>
    </rPh>
    <rPh sb="4" eb="5">
      <t>ジ</t>
    </rPh>
    <rPh sb="5" eb="7">
      <t>セイキュウ</t>
    </rPh>
    <rPh sb="7" eb="8">
      <t>ガク</t>
    </rPh>
    <phoneticPr fontId="2"/>
  </si>
  <si>
    <t>合計(一部概算)</t>
    <rPh sb="0" eb="2">
      <t>ゴウケイ</t>
    </rPh>
    <rPh sb="3" eb="5">
      <t>イチブ</t>
    </rPh>
    <rPh sb="5" eb="7">
      <t>ガイサン</t>
    </rPh>
    <phoneticPr fontId="2"/>
  </si>
  <si>
    <t>※以上、医師研究経費等ポイント算出表(経費2A)に基づき算出</t>
    <rPh sb="1" eb="3">
      <t>イジョウ</t>
    </rPh>
    <rPh sb="4" eb="6">
      <t>イシ</t>
    </rPh>
    <rPh sb="6" eb="8">
      <t>ケンキュウ</t>
    </rPh>
    <rPh sb="8" eb="10">
      <t>ケイヒ</t>
    </rPh>
    <rPh sb="10" eb="11">
      <t>トウ</t>
    </rPh>
    <rPh sb="15" eb="17">
      <t>サンシュツ</t>
    </rPh>
    <rPh sb="17" eb="18">
      <t>ヒョウ</t>
    </rPh>
    <rPh sb="19" eb="21">
      <t>ケイヒ</t>
    </rPh>
    <rPh sb="25" eb="26">
      <t>モト</t>
    </rPh>
    <rPh sb="28" eb="30">
      <t>サンシュツ</t>
    </rPh>
    <phoneticPr fontId="2"/>
  </si>
  <si>
    <t>現在の契約期間</t>
    <rPh sb="0" eb="2">
      <t>ゲンザイ</t>
    </rPh>
    <rPh sb="3" eb="5">
      <t>ケイヤク</t>
    </rPh>
    <rPh sb="5" eb="7">
      <t>キカン</t>
    </rPh>
    <phoneticPr fontId="2"/>
  </si>
  <si>
    <t>現在の目標症例数</t>
    <rPh sb="0" eb="2">
      <t>ゲンザイ</t>
    </rPh>
    <rPh sb="3" eb="5">
      <t>モクヒョウ</t>
    </rPh>
    <rPh sb="5" eb="7">
      <t>ショウレイ</t>
    </rPh>
    <rPh sb="7" eb="8">
      <t>スウ</t>
    </rPh>
    <phoneticPr fontId="2"/>
  </si>
  <si>
    <t>⑦間接経費</t>
    <rPh sb="1" eb="3">
      <t>カンセツ</t>
    </rPh>
    <rPh sb="3" eb="5">
      <t>ケイヒ</t>
    </rPh>
    <phoneticPr fontId="2"/>
  </si>
  <si>
    <t>　　個々の治験について、要素毎に該当するポイントを求め、合計したものを、その治験のポイント数とする。
　　（新規申請時は目標症例数、症例追加時は追加症例数により算出する。）</t>
    <rPh sb="5" eb="7">
      <t>チケン</t>
    </rPh>
    <rPh sb="38" eb="40">
      <t>チケン</t>
    </rPh>
    <phoneticPr fontId="2"/>
  </si>
  <si>
    <t>※研究準備金は新規申請時のみ算出する。</t>
    <phoneticPr fontId="2"/>
  </si>
  <si>
    <t>(</t>
    <phoneticPr fontId="2"/>
  </si>
  <si>
    <t>)</t>
    <phoneticPr fontId="2"/>
  </si>
  <si>
    <t>課題名
(日本語題のみ)</t>
    <rPh sb="0" eb="2">
      <t>カダイ</t>
    </rPh>
    <rPh sb="2" eb="3">
      <t>メイ</t>
    </rPh>
    <rPh sb="5" eb="8">
      <t>ニホンゴ</t>
    </rPh>
    <rPh sb="8" eb="9">
      <t>ダイ</t>
    </rPh>
    <phoneticPr fontId="2"/>
  </si>
  <si>
    <t>（※新規申請時は目標症例数及び契約期間の月数、症例追加時は追加症例数及び追加症例に係る契約期間の月数、期間延長時は延長に関わる
     症例数と契約期間の延長月数により算出する。定時納入時及び終了時は算定しない。）</t>
    <phoneticPr fontId="2"/>
  </si>
  <si>
    <t>(令和</t>
    <rPh sb="1" eb="2">
      <t>レイ</t>
    </rPh>
    <rPh sb="2" eb="3">
      <t>ワ</t>
    </rPh>
    <phoneticPr fontId="2"/>
  </si>
  <si>
    <t>10％　(1円未満切捨て)</t>
    <rPh sb="6" eb="7">
      <t>エン</t>
    </rPh>
    <rPh sb="7" eb="9">
      <t>ミマン</t>
    </rPh>
    <rPh sb="9" eb="11">
      <t>キリス</t>
    </rPh>
    <phoneticPr fontId="2"/>
  </si>
  <si>
    <t>【A】×1.10　(1円未満切捨て)</t>
    <rPh sb="11" eb="12">
      <t>エン</t>
    </rPh>
    <rPh sb="12" eb="14">
      <t>ミマン</t>
    </rPh>
    <rPh sb="14" eb="16">
      <t>キリス</t>
    </rPh>
    <phoneticPr fontId="2"/>
  </si>
  <si>
    <t>個々の治験について、要素毎に該当するポイントを求め、合計したものを、その治験のポイント数とする。
期間延長時は新規治験で算定したA～Oのポイント数とP（契約期間）期間延長の月数を合計ポイント数とする。</t>
    <rPh sb="3" eb="5">
      <t>チケン</t>
    </rPh>
    <rPh sb="36" eb="38">
      <t>チケン</t>
    </rPh>
    <phoneticPr fontId="2"/>
  </si>
  <si>
    <t>②治験使用薬管理経費</t>
    <rPh sb="1" eb="6">
      <t>チケンシヨウヤク</t>
    </rPh>
    <rPh sb="6" eb="8">
      <t>カンリ</t>
    </rPh>
    <rPh sb="8" eb="10">
      <t>ケイヒ</t>
    </rPh>
    <phoneticPr fontId="2"/>
  </si>
  <si>
    <t>契約期間中の治験使用薬の納品および払い出し、保管等に係る経費</t>
    <rPh sb="0" eb="2">
      <t>ケイヤク</t>
    </rPh>
    <rPh sb="2" eb="4">
      <t>キカン</t>
    </rPh>
    <rPh sb="4" eb="5">
      <t>チュウ</t>
    </rPh>
    <rPh sb="6" eb="8">
      <t>チケン</t>
    </rPh>
    <rPh sb="8" eb="10">
      <t>シヨウ</t>
    </rPh>
    <rPh sb="10" eb="11">
      <t>ヤク</t>
    </rPh>
    <rPh sb="12" eb="14">
      <t>ノウヒン</t>
    </rPh>
    <rPh sb="17" eb="18">
      <t>ハラ</t>
    </rPh>
    <rPh sb="19" eb="20">
      <t>ダ</t>
    </rPh>
    <rPh sb="22" eb="25">
      <t>ホカントウ</t>
    </rPh>
    <rPh sb="26" eb="27">
      <t>カカ</t>
    </rPh>
    <rPh sb="28" eb="30">
      <t>ケイヒ</t>
    </rPh>
    <phoneticPr fontId="2"/>
  </si>
  <si>
    <t>治験使用薬投与又は治験使用機器使用による医師研究経費</t>
    <rPh sb="0" eb="2">
      <t>チケン</t>
    </rPh>
    <rPh sb="2" eb="4">
      <t>シヨウ</t>
    </rPh>
    <rPh sb="4" eb="5">
      <t>ヤク</t>
    </rPh>
    <rPh sb="5" eb="7">
      <t>トウヨ</t>
    </rPh>
    <rPh sb="7" eb="8">
      <t>マタ</t>
    </rPh>
    <rPh sb="9" eb="11">
      <t>チケン</t>
    </rPh>
    <rPh sb="11" eb="13">
      <t>シヨウ</t>
    </rPh>
    <rPh sb="13" eb="15">
      <t>キキ</t>
    </rPh>
    <rPh sb="15" eb="17">
      <t>シヨウ</t>
    </rPh>
    <rPh sb="20" eb="22">
      <t>イシ</t>
    </rPh>
    <rPh sb="22" eb="24">
      <t>ケンキュウ</t>
    </rPh>
    <rPh sb="24" eb="26">
      <t>ケイヒ</t>
    </rPh>
    <phoneticPr fontId="2"/>
  </si>
  <si>
    <t>治験使用薬投与又は治験使用機器使用による研究協力者経費</t>
    <rPh sb="0" eb="2">
      <t>チケン</t>
    </rPh>
    <rPh sb="2" eb="4">
      <t>シヨウ</t>
    </rPh>
    <rPh sb="4" eb="5">
      <t>ヤク</t>
    </rPh>
    <rPh sb="5" eb="7">
      <t>トウヨ</t>
    </rPh>
    <rPh sb="7" eb="8">
      <t>マタ</t>
    </rPh>
    <rPh sb="9" eb="11">
      <t>チケン</t>
    </rPh>
    <rPh sb="11" eb="13">
      <t>シヨウ</t>
    </rPh>
    <rPh sb="13" eb="15">
      <t>キキ</t>
    </rPh>
    <rPh sb="15" eb="17">
      <t>シヨウ</t>
    </rPh>
    <rPh sb="20" eb="22">
      <t>ケンキュウ</t>
    </rPh>
    <rPh sb="22" eb="25">
      <t>キョウリョクシャ</t>
    </rPh>
    <rPh sb="25" eb="27">
      <t>ケイヒ</t>
    </rPh>
    <phoneticPr fontId="2"/>
  </si>
  <si>
    <t>※以上、治験使用薬管理経費ポイント算出表(経費3A)に基づき算出</t>
    <rPh sb="1" eb="3">
      <t>イジョウ</t>
    </rPh>
    <rPh sb="4" eb="6">
      <t>チケン</t>
    </rPh>
    <rPh sb="6" eb="8">
      <t>シヨウ</t>
    </rPh>
    <rPh sb="8" eb="9">
      <t>ヤク</t>
    </rPh>
    <rPh sb="9" eb="11">
      <t>カンリ</t>
    </rPh>
    <rPh sb="11" eb="13">
      <t>ケイヒ</t>
    </rPh>
    <rPh sb="17" eb="19">
      <t>サンシュツ</t>
    </rPh>
    <rPh sb="19" eb="20">
      <t>ヒョウ</t>
    </rPh>
    <rPh sb="21" eb="23">
      <t>ケイヒ</t>
    </rPh>
    <rPh sb="27" eb="28">
      <t>モト</t>
    </rPh>
    <rPh sb="30" eb="32">
      <t>サンシュツ</t>
    </rPh>
    <phoneticPr fontId="2"/>
  </si>
  <si>
    <t>←月数(治験使用薬の保存・管理)</t>
    <rPh sb="1" eb="2">
      <t>ツキ</t>
    </rPh>
    <rPh sb="2" eb="3">
      <t>スウ</t>
    </rPh>
    <rPh sb="4" eb="9">
      <t>チケンシヨウヤク</t>
    </rPh>
    <rPh sb="10" eb="12">
      <t>ホゾン</t>
    </rPh>
    <rPh sb="13" eb="15">
      <t>カンリ</t>
    </rPh>
    <phoneticPr fontId="2"/>
  </si>
  <si>
    <t>治験使用薬の剤型</t>
    <rPh sb="0" eb="2">
      <t>チケン</t>
    </rPh>
    <rPh sb="2" eb="4">
      <t>シヨウ</t>
    </rPh>
    <rPh sb="4" eb="5">
      <t>ヤク</t>
    </rPh>
    <rPh sb="6" eb="7">
      <t>ザイ</t>
    </rPh>
    <rPh sb="7" eb="8">
      <t>ケイ</t>
    </rPh>
    <phoneticPr fontId="2"/>
  </si>
  <si>
    <t>治験使用薬管理経費ポイント算出表</t>
    <rPh sb="0" eb="2">
      <t>チケン</t>
    </rPh>
    <rPh sb="2" eb="4">
      <t>シヨウ</t>
    </rPh>
    <rPh sb="4" eb="5">
      <t>ヤク</t>
    </rPh>
    <rPh sb="5" eb="7">
      <t>カンリ</t>
    </rPh>
    <rPh sb="7" eb="9">
      <t>ケイヒ</t>
    </rPh>
    <rPh sb="13" eb="15">
      <t>サンシュツ</t>
    </rPh>
    <rPh sb="15" eb="16">
      <t>ヒョウ</t>
    </rPh>
    <phoneticPr fontId="2"/>
  </si>
  <si>
    <t>責任医師  診療科／氏名</t>
    <rPh sb="0" eb="2">
      <t>セキニン</t>
    </rPh>
    <rPh sb="2" eb="4">
      <t>イシ</t>
    </rPh>
    <rPh sb="6" eb="9">
      <t>シンリョウカ</t>
    </rPh>
    <rPh sb="10" eb="12">
      <t>シメイ</t>
    </rPh>
    <phoneticPr fontId="2"/>
  </si>
  <si>
    <t>月数</t>
    <rPh sb="0" eb="2">
      <t>ツキスウ</t>
    </rPh>
    <phoneticPr fontId="2"/>
  </si>
  <si>
    <t>【D】委員会審査費用(変動費)</t>
    <rPh sb="3" eb="6">
      <t>イインカイ</t>
    </rPh>
    <rPh sb="6" eb="8">
      <t>シンサ</t>
    </rPh>
    <rPh sb="8" eb="10">
      <t>ヒヨウ</t>
    </rPh>
    <rPh sb="11" eb="13">
      <t>ヘンドウ</t>
    </rPh>
    <rPh sb="13" eb="14">
      <t>ヒ</t>
    </rPh>
    <phoneticPr fontId="2"/>
  </si>
  <si>
    <t>【D】小計</t>
    <rPh sb="3" eb="5">
      <t>ショウケイ</t>
    </rPh>
    <phoneticPr fontId="2"/>
  </si>
  <si>
    <t>⑧</t>
    <phoneticPr fontId="2"/>
  </si>
  <si>
    <t>【A】＋【B】＋【C】＋【D】</t>
    <phoneticPr fontId="2"/>
  </si>
  <si>
    <t>CRCの1Visit対応人数2名以上</t>
    <rPh sb="10" eb="12">
      <t>タイオウ</t>
    </rPh>
    <rPh sb="12" eb="14">
      <t>ニンズウ</t>
    </rPh>
    <rPh sb="15" eb="16">
      <t>メイ</t>
    </rPh>
    <rPh sb="16" eb="18">
      <t>イジョウ</t>
    </rPh>
    <phoneticPr fontId="2"/>
  </si>
  <si>
    <t>　  各項目数すべて記載してください。</t>
    <rPh sb="3" eb="4">
      <t>カク</t>
    </rPh>
    <rPh sb="4" eb="7">
      <t>コウモクスウ</t>
    </rPh>
    <rPh sb="10" eb="12">
      <t>キサイ</t>
    </rPh>
    <phoneticPr fontId="2"/>
  </si>
  <si>
    <t>特殊検査のための検体採取回数
（PK回数）</t>
    <rPh sb="0" eb="2">
      <t>トクシュ</t>
    </rPh>
    <rPh sb="2" eb="4">
      <t>ケンサ</t>
    </rPh>
    <rPh sb="8" eb="10">
      <t>ケンタイ</t>
    </rPh>
    <rPh sb="10" eb="12">
      <t>サイシュ</t>
    </rPh>
    <rPh sb="12" eb="14">
      <t>カイスウ</t>
    </rPh>
    <rPh sb="18" eb="20">
      <t>カイスウ</t>
    </rPh>
    <phoneticPr fontId="2"/>
  </si>
  <si>
    <t>秤量散剤</t>
    <rPh sb="0" eb="2">
      <t>ヒョウリョウ</t>
    </rPh>
    <rPh sb="2" eb="4">
      <t>サンザイ</t>
    </rPh>
    <phoneticPr fontId="2"/>
  </si>
  <si>
    <t>水剤</t>
    <rPh sb="0" eb="2">
      <t>スイザイ</t>
    </rPh>
    <phoneticPr fontId="2"/>
  </si>
  <si>
    <t>A</t>
    <phoneticPr fontId="2"/>
  </si>
  <si>
    <t>A</t>
    <phoneticPr fontId="2"/>
  </si>
  <si>
    <t>E</t>
    <phoneticPr fontId="2"/>
  </si>
  <si>
    <t>恒温槽、冷凍、麻薬等専用金庫での保存</t>
    <rPh sb="0" eb="3">
      <t>コウオンソウ</t>
    </rPh>
    <rPh sb="4" eb="6">
      <t>レイトウ</t>
    </rPh>
    <rPh sb="7" eb="10">
      <t>マヤクトウ</t>
    </rPh>
    <rPh sb="10" eb="12">
      <t>センヨウ</t>
    </rPh>
    <rPh sb="12" eb="14">
      <t>キンコ</t>
    </rPh>
    <rPh sb="16" eb="18">
      <t>ホゾン</t>
    </rPh>
    <phoneticPr fontId="2"/>
  </si>
  <si>
    <t>一般</t>
    <rPh sb="0" eb="2">
      <t>イッパン</t>
    </rPh>
    <phoneticPr fontId="2"/>
  </si>
  <si>
    <t>向精神薬</t>
    <rPh sb="0" eb="4">
      <t>コウセイシンヤク</t>
    </rPh>
    <phoneticPr fontId="2"/>
  </si>
  <si>
    <t>特定生物由来製品</t>
    <rPh sb="0" eb="2">
      <t>トクテイ</t>
    </rPh>
    <rPh sb="2" eb="4">
      <t>セイブツ</t>
    </rPh>
    <rPh sb="4" eb="6">
      <t>ユライ</t>
    </rPh>
    <rPh sb="6" eb="8">
      <t>セイヒン</t>
    </rPh>
    <phoneticPr fontId="2"/>
  </si>
  <si>
    <t>麻薬</t>
    <rPh sb="0" eb="2">
      <t>マヤク</t>
    </rPh>
    <phoneticPr fontId="2"/>
  </si>
  <si>
    <t>K</t>
    <phoneticPr fontId="2"/>
  </si>
  <si>
    <t>N</t>
    <phoneticPr fontId="2"/>
  </si>
  <si>
    <t>N</t>
    <phoneticPr fontId="2"/>
  </si>
  <si>
    <t>O</t>
    <phoneticPr fontId="2"/>
  </si>
  <si>
    <t>Q</t>
    <phoneticPr fontId="2"/>
  </si>
  <si>
    <t>eCoA（電子媒体を使用しての臨床アウトカム評価）</t>
    <rPh sb="5" eb="7">
      <t>デンシ</t>
    </rPh>
    <rPh sb="7" eb="9">
      <t>バイタイ</t>
    </rPh>
    <rPh sb="10" eb="12">
      <t>シヨウ</t>
    </rPh>
    <rPh sb="15" eb="17">
      <t>リンショウ</t>
    </rPh>
    <rPh sb="22" eb="24">
      <t>ヒョウカ</t>
    </rPh>
    <phoneticPr fontId="2"/>
  </si>
  <si>
    <t>【C】文書保管管理費用(固定費)</t>
    <rPh sb="3" eb="7">
      <t>ブンショホカン</t>
    </rPh>
    <rPh sb="7" eb="9">
      <t>カンリ</t>
    </rPh>
    <rPh sb="9" eb="11">
      <t>ヒヨウ</t>
    </rPh>
    <rPh sb="12" eb="14">
      <t>コテイ</t>
    </rPh>
    <rPh sb="14" eb="15">
      <t>ヒ</t>
    </rPh>
    <phoneticPr fontId="2"/>
  </si>
  <si>
    <t>⑧文書保管管理料</t>
    <rPh sb="1" eb="3">
      <t>ブンショ</t>
    </rPh>
    <rPh sb="3" eb="5">
      <t>ホカン</t>
    </rPh>
    <rPh sb="5" eb="8">
      <t>カンリリョウ</t>
    </rPh>
    <phoneticPr fontId="2"/>
  </si>
  <si>
    <t>⑨継続審査：＠</t>
    <rPh sb="1" eb="3">
      <t>ケイゾク</t>
    </rPh>
    <rPh sb="3" eb="5">
      <t>シンサ</t>
    </rPh>
    <phoneticPr fontId="2"/>
  </si>
  <si>
    <t>⑩迅速審査：＠</t>
    <rPh sb="1" eb="3">
      <t>ジンソク</t>
    </rPh>
    <rPh sb="3" eb="5">
      <t>シンサ</t>
    </rPh>
    <phoneticPr fontId="2"/>
  </si>
  <si>
    <t>⑪報　　　告：＠</t>
    <rPh sb="1" eb="2">
      <t>ホウ</t>
    </rPh>
    <rPh sb="5" eb="6">
      <t>コク</t>
    </rPh>
    <phoneticPr fontId="2"/>
  </si>
  <si>
    <t>⑨ + ⑩＋⑪</t>
    <phoneticPr fontId="2"/>
  </si>
  <si>
    <t>＜院内CRCのみ＞</t>
    <rPh sb="1" eb="3">
      <t>インナイ</t>
    </rPh>
    <phoneticPr fontId="1"/>
  </si>
  <si>
    <t>eCoA（電子媒体を使用しての臨床アウトカム評価）</t>
    <phoneticPr fontId="2"/>
  </si>
  <si>
    <r>
      <rPr>
        <b/>
        <sz val="11"/>
        <rFont val="游ゴシック"/>
        <family val="3"/>
        <charset val="128"/>
      </rPr>
      <t>QおよびRを除いた</t>
    </r>
    <r>
      <rPr>
        <sz val="11"/>
        <rFont val="游ゴシック"/>
        <family val="3"/>
        <charset val="128"/>
      </rPr>
      <t>合計ポイント数</t>
    </r>
    <rPh sb="6" eb="7">
      <t>ノゾ</t>
    </rPh>
    <rPh sb="9" eb="11">
      <t>ゴウケイ</t>
    </rPh>
    <rPh sb="15" eb="16">
      <t>スウ</t>
    </rPh>
    <phoneticPr fontId="2"/>
  </si>
  <si>
    <r>
      <rPr>
        <b/>
        <sz val="11"/>
        <rFont val="游ゴシック"/>
        <family val="3"/>
        <charset val="128"/>
      </rPr>
      <t>QおよびRのみ</t>
    </r>
    <r>
      <rPr>
        <sz val="11"/>
        <rFont val="游ゴシック"/>
        <family val="3"/>
        <charset val="128"/>
      </rPr>
      <t>の合計ポイント数</t>
    </r>
    <rPh sb="8" eb="10">
      <t>ゴウケイ</t>
    </rPh>
    <rPh sb="14" eb="15">
      <t>スウ</t>
    </rPh>
    <phoneticPr fontId="2"/>
  </si>
  <si>
    <r>
      <t>合計ポイント数の</t>
    </r>
    <r>
      <rPr>
        <b/>
        <sz val="11"/>
        <rFont val="游ゴシック"/>
        <family val="3"/>
        <charset val="128"/>
      </rPr>
      <t>1.</t>
    </r>
    <rPh sb="0" eb="2">
      <t>ゴウケイ</t>
    </rPh>
    <rPh sb="6" eb="7">
      <t>スウ</t>
    </rPh>
    <phoneticPr fontId="2"/>
  </si>
  <si>
    <r>
      <t>合計ポイント数の</t>
    </r>
    <r>
      <rPr>
        <b/>
        <sz val="11"/>
        <rFont val="游ゴシック"/>
        <family val="3"/>
        <charset val="128"/>
      </rPr>
      <t>2.</t>
    </r>
    <rPh sb="0" eb="2">
      <t>ゴウケイ</t>
    </rPh>
    <rPh sb="6" eb="7">
      <t>スウ</t>
    </rPh>
    <phoneticPr fontId="2"/>
  </si>
  <si>
    <r>
      <t>合計ポイント数の</t>
    </r>
    <r>
      <rPr>
        <b/>
        <sz val="11"/>
        <rFont val="游ゴシック"/>
        <family val="3"/>
        <charset val="128"/>
      </rPr>
      <t>1.</t>
    </r>
    <r>
      <rPr>
        <sz val="11"/>
        <rFont val="游ゴシック"/>
        <family val="3"/>
        <charset val="128"/>
      </rPr>
      <t>＋</t>
    </r>
    <r>
      <rPr>
        <b/>
        <sz val="11"/>
        <rFont val="游ゴシック"/>
        <family val="3"/>
        <charset val="128"/>
      </rPr>
      <t>3.</t>
    </r>
    <rPh sb="0" eb="2">
      <t>ゴウケイ</t>
    </rPh>
    <rPh sb="6" eb="7">
      <t>スウ</t>
    </rPh>
    <phoneticPr fontId="2"/>
  </si>
  <si>
    <t>月額10,000円（経費算定対象月～IRB終了報告月）</t>
    <rPh sb="0" eb="2">
      <t>ゲツガク</t>
    </rPh>
    <rPh sb="8" eb="9">
      <t>エン</t>
    </rPh>
    <rPh sb="10" eb="12">
      <t>ケイヒ</t>
    </rPh>
    <rPh sb="12" eb="14">
      <t>サンテイ</t>
    </rPh>
    <rPh sb="14" eb="16">
      <t>タイショウ</t>
    </rPh>
    <rPh sb="16" eb="17">
      <t>ゲツ</t>
    </rPh>
    <rPh sb="17" eb="18">
      <t>ハツヅキ</t>
    </rPh>
    <rPh sb="21" eb="23">
      <t>シュウリョウ</t>
    </rPh>
    <rPh sb="23" eb="25">
      <t>ホウコク</t>
    </rPh>
    <rPh sb="25" eb="26">
      <t>ツキ</t>
    </rPh>
    <phoneticPr fontId="2"/>
  </si>
  <si>
    <t>ウォッシュアウト時のプラセボの使用</t>
    <rPh sb="8" eb="9">
      <t>ジ</t>
    </rPh>
    <rPh sb="15" eb="17">
      <t>シヨウ</t>
    </rPh>
    <phoneticPr fontId="2"/>
  </si>
  <si>
    <t>・・①</t>
    <phoneticPr fontId="2"/>
  </si>
  <si>
    <t>・・②</t>
    <phoneticPr fontId="2"/>
  </si>
  <si>
    <t>・・③</t>
    <phoneticPr fontId="2"/>
  </si>
  <si>
    <t>・・④</t>
    <phoneticPr fontId="2"/>
  </si>
  <si>
    <t>IWRSによる治験薬等受領登録</t>
    <rPh sb="7" eb="11">
      <t>チケンヤクトウ</t>
    </rPh>
    <rPh sb="11" eb="13">
      <t>ジュリョウ</t>
    </rPh>
    <rPh sb="13" eb="15">
      <t>トウロク</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</si>
</sst>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　回&quot;"/>
  </numFmts>
  <fonts count="14" x14ac:knownFonts="1">
    <font>
      <sz val="11"/>
      <name val="ＭＳ Ｐゴシック"/>
      <family val="3"/>
      <charset val="128"/>
    </font>
    <font>
      <sz val="12"/>
      <name val="ＭＳ Ｐゴシック"/>
      <family val="3"/>
      <charset val="128"/>
    </font>
    <font>
      <sz val="6"/>
      <name val="ＭＳ Ｐゴシック"/>
      <family val="3"/>
      <charset val="128"/>
    </font>
    <font>
      <b/>
      <sz val="12"/>
      <name val="游ゴシック"/>
      <family val="3"/>
      <charset val="128"/>
    </font>
    <font>
      <sz val="11"/>
      <name val="游ゴシック"/>
      <family val="3"/>
      <charset val="128"/>
    </font>
    <font>
      <sz val="16"/>
      <name val="游ゴシック"/>
      <family val="3"/>
      <charset val="128"/>
    </font>
    <font>
      <sz val="9"/>
      <name val="游ゴシック"/>
      <family val="3"/>
      <charset val="128"/>
    </font>
    <font>
      <b/>
      <sz val="11"/>
      <name val="游ゴシック"/>
      <family val="3"/>
      <charset val="128"/>
    </font>
    <font>
      <sz val="12"/>
      <name val="游ゴシック"/>
      <family val="3"/>
      <charset val="128"/>
    </font>
    <font>
      <sz val="10"/>
      <name val="游ゴシック"/>
      <family val="3"/>
      <charset val="128"/>
    </font>
    <font>
      <b/>
      <sz val="9"/>
      <name val="游ゴシック"/>
      <family val="3"/>
      <charset val="128"/>
    </font>
    <font>
      <sz val="8"/>
      <name val="游ゴシック"/>
      <family val="3"/>
      <charset val="128"/>
    </font>
    <font>
      <sz val="14"/>
      <name val="游ゴシック"/>
      <family val="3"/>
      <charset val="128"/>
    </font>
    <font>
      <b/>
      <sz val="8"/>
      <name val="游ゴシック"/>
      <family val="3"/>
      <charset val="128"/>
    </font>
  </fonts>
  <fills count="4">
    <fill>
      <patternFill patternType="none"/>
    </fill>
    <fill>
      <patternFill patternType="gray125"/>
    </fill>
    <fill>
      <patternFill patternType="solid">
        <fgColor rgb="FFCCFFCC"/>
        <bgColor indexed="64"/>
      </patternFill>
    </fill>
    <fill>
      <patternFill patternType="solid">
        <fgColor theme="9" tint="0.399975585192419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right style="medium">
        <color indexed="64"/>
      </right>
      <top/>
      <bottom/>
      <diagonal/>
    </border>
    <border>
      <left/>
      <right/>
      <top style="medium">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s>
  <cellStyleXfs count="1">
    <xf numFmtId="0" fontId="0" fillId="0" borderId="0">
      <alignment vertical="center"/>
    </xf>
  </cellStyleXfs>
  <cellXfs count="599">
    <xf numFmtId="0" fontId="0" fillId="0" borderId="0" xfId="0">
      <alignment vertical="center"/>
    </xf>
    <xf numFmtId="0" fontId="3" fillId="0" borderId="0" xfId="0" applyFont="1" applyProtection="1">
      <alignment vertical="center"/>
      <protection hidden="1"/>
    </xf>
    <xf numFmtId="0" fontId="4" fillId="0" borderId="0" xfId="0" applyFont="1" applyProtection="1">
      <alignment vertical="center"/>
      <protection hidden="1"/>
    </xf>
    <xf numFmtId="0" fontId="4" fillId="0" borderId="0" xfId="0" applyFont="1" applyAlignment="1" applyProtection="1">
      <alignment horizontal="center" vertical="center"/>
      <protection hidden="1"/>
    </xf>
    <xf numFmtId="0" fontId="5" fillId="0" borderId="0" xfId="0" applyFont="1" applyBorder="1" applyAlignment="1" applyProtection="1">
      <alignment horizontal="right" vertical="center"/>
      <protection hidden="1"/>
    </xf>
    <xf numFmtId="0" fontId="5" fillId="0" borderId="0" xfId="0" applyFont="1" applyProtection="1">
      <alignment vertical="center"/>
      <protection hidden="1"/>
    </xf>
    <xf numFmtId="0" fontId="5" fillId="0" borderId="0" xfId="0" applyFont="1" applyBorder="1" applyAlignment="1" applyProtection="1">
      <alignment horizontal="center" vertical="center"/>
      <protection hidden="1"/>
    </xf>
    <xf numFmtId="0" fontId="5" fillId="0" borderId="0" xfId="0" applyFont="1" applyAlignment="1" applyProtection="1">
      <alignment horizontal="right" vertical="center"/>
      <protection hidden="1"/>
    </xf>
    <xf numFmtId="0" fontId="4" fillId="0" borderId="0" xfId="0" applyFont="1" applyAlignment="1" applyProtection="1">
      <alignment vertical="center"/>
      <protection hidden="1"/>
    </xf>
    <xf numFmtId="0" fontId="4" fillId="0" borderId="0" xfId="0" applyFont="1" applyBorder="1" applyAlignment="1" applyProtection="1">
      <alignment vertical="center"/>
      <protection hidden="1"/>
    </xf>
    <xf numFmtId="49" fontId="7" fillId="0" borderId="5" xfId="0" applyNumberFormat="1" applyFont="1" applyBorder="1" applyAlignment="1" applyProtection="1">
      <alignment horizontal="center" vertical="center"/>
      <protection hidden="1"/>
    </xf>
    <xf numFmtId="0" fontId="4" fillId="0" borderId="5" xfId="0" applyFont="1" applyBorder="1" applyAlignment="1" applyProtection="1">
      <alignment horizontal="center" vertical="center"/>
      <protection hidden="1"/>
    </xf>
    <xf numFmtId="0" fontId="6" fillId="0" borderId="2"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4" fillId="0" borderId="3" xfId="0" applyFont="1" applyBorder="1" applyProtection="1">
      <alignment vertical="center"/>
      <protection hidden="1"/>
    </xf>
    <xf numFmtId="0" fontId="9" fillId="0" borderId="3" xfId="0" applyFont="1" applyBorder="1" applyAlignment="1" applyProtection="1">
      <alignment horizontal="center" vertical="center"/>
      <protection hidden="1"/>
    </xf>
    <xf numFmtId="0" fontId="9" fillId="0" borderId="4" xfId="0" applyFont="1" applyBorder="1" applyAlignment="1" applyProtection="1">
      <alignment vertical="center"/>
      <protection hidden="1"/>
    </xf>
    <xf numFmtId="0" fontId="6" fillId="0" borderId="17" xfId="0" applyFont="1" applyBorder="1" applyAlignment="1" applyProtection="1">
      <alignment horizontal="center" vertical="center"/>
      <protection hidden="1"/>
    </xf>
    <xf numFmtId="0" fontId="6" fillId="0" borderId="15" xfId="0" applyFont="1" applyBorder="1" applyAlignment="1" applyProtection="1">
      <alignment horizontal="center" vertical="center"/>
      <protection hidden="1"/>
    </xf>
    <xf numFmtId="0" fontId="4" fillId="0" borderId="15" xfId="0" applyFont="1" applyBorder="1" applyProtection="1">
      <alignment vertical="center"/>
      <protection hidden="1"/>
    </xf>
    <xf numFmtId="0" fontId="9" fillId="0" borderId="15" xfId="0" applyFont="1" applyBorder="1" applyAlignment="1" applyProtection="1">
      <alignment horizontal="center" vertical="center"/>
      <protection hidden="1"/>
    </xf>
    <xf numFmtId="0" fontId="9" fillId="0" borderId="18" xfId="0" applyFont="1" applyBorder="1" applyAlignment="1" applyProtection="1">
      <alignment vertical="center"/>
      <protection hidden="1"/>
    </xf>
    <xf numFmtId="0" fontId="6" fillId="0" borderId="7" xfId="0" applyFont="1" applyBorder="1" applyAlignment="1" applyProtection="1">
      <alignment horizontal="center" vertical="center"/>
      <protection hidden="1"/>
    </xf>
    <xf numFmtId="0" fontId="6" fillId="0" borderId="8" xfId="0" applyFont="1" applyBorder="1" applyAlignment="1" applyProtection="1">
      <alignment horizontal="center" vertical="center"/>
      <protection hidden="1"/>
    </xf>
    <xf numFmtId="0" fontId="4" fillId="0" borderId="8" xfId="0" applyFont="1" applyBorder="1" applyProtection="1">
      <alignment vertical="center"/>
      <protection hidden="1"/>
    </xf>
    <xf numFmtId="0" fontId="9" fillId="0" borderId="8" xfId="0" applyFont="1" applyBorder="1" applyAlignment="1" applyProtection="1">
      <alignment horizontal="center" vertical="center"/>
      <protection hidden="1"/>
    </xf>
    <xf numFmtId="0" fontId="9" fillId="0" borderId="21" xfId="0" applyFont="1" applyBorder="1" applyAlignment="1" applyProtection="1">
      <alignment vertical="center"/>
      <protection hidden="1"/>
    </xf>
    <xf numFmtId="0" fontId="9" fillId="0" borderId="25" xfId="0" applyFont="1" applyBorder="1" applyProtection="1">
      <alignment vertical="center"/>
      <protection hidden="1"/>
    </xf>
    <xf numFmtId="0" fontId="9" fillId="0" borderId="23" xfId="0" applyFont="1" applyBorder="1" applyProtection="1">
      <alignment vertical="center"/>
      <protection hidden="1"/>
    </xf>
    <xf numFmtId="0" fontId="9" fillId="0" borderId="23" xfId="0" applyFont="1" applyBorder="1" applyAlignment="1" applyProtection="1">
      <alignment vertical="center"/>
      <protection hidden="1"/>
    </xf>
    <xf numFmtId="0" fontId="9" fillId="0" borderId="26" xfId="0" applyFont="1" applyBorder="1" applyProtection="1">
      <alignment vertical="center"/>
      <protection hidden="1"/>
    </xf>
    <xf numFmtId="0" fontId="9" fillId="0" borderId="27" xfId="0" applyFont="1" applyBorder="1" applyProtection="1">
      <alignment vertical="center"/>
      <protection hidden="1"/>
    </xf>
    <xf numFmtId="49" fontId="7" fillId="0" borderId="7" xfId="0" applyNumberFormat="1" applyFont="1" applyBorder="1" applyAlignment="1" applyProtection="1">
      <alignment horizontal="center" vertical="center"/>
      <protection hidden="1"/>
    </xf>
    <xf numFmtId="0" fontId="9" fillId="0" borderId="6" xfId="0" applyFont="1" applyBorder="1" applyAlignment="1" applyProtection="1">
      <alignment vertical="center"/>
      <protection hidden="1"/>
    </xf>
    <xf numFmtId="0" fontId="9" fillId="0" borderId="30" xfId="0" applyFont="1" applyBorder="1" applyProtection="1">
      <alignment vertical="center"/>
      <protection hidden="1"/>
    </xf>
    <xf numFmtId="0" fontId="9" fillId="0" borderId="31" xfId="0" applyFont="1" applyBorder="1" applyProtection="1">
      <alignment vertical="center"/>
      <protection hidden="1"/>
    </xf>
    <xf numFmtId="0" fontId="9" fillId="0" borderId="15" xfId="0" applyFont="1" applyBorder="1" applyAlignment="1" applyProtection="1">
      <alignment vertical="center" justifyLastLine="1"/>
      <protection hidden="1"/>
    </xf>
    <xf numFmtId="0" fontId="9" fillId="0" borderId="15" xfId="0" applyFont="1" applyFill="1" applyBorder="1" applyAlignment="1" applyProtection="1">
      <alignment vertical="center"/>
      <protection hidden="1"/>
    </xf>
    <xf numFmtId="0" fontId="9" fillId="0" borderId="15" xfId="0" applyFont="1" applyFill="1" applyBorder="1" applyAlignment="1" applyProtection="1">
      <alignment horizontal="center" vertical="center"/>
      <protection hidden="1"/>
    </xf>
    <xf numFmtId="0" fontId="9" fillId="0" borderId="15" xfId="0" applyFont="1" applyFill="1" applyBorder="1" applyAlignment="1" applyProtection="1">
      <alignment vertical="center" justifyLastLine="1"/>
      <protection hidden="1"/>
    </xf>
    <xf numFmtId="0" fontId="9" fillId="0" borderId="31" xfId="0" applyFont="1" applyFill="1" applyBorder="1" applyAlignment="1" applyProtection="1">
      <alignment vertical="center"/>
      <protection hidden="1"/>
    </xf>
    <xf numFmtId="0" fontId="9" fillId="0" borderId="31" xfId="0" applyFont="1" applyFill="1" applyBorder="1" applyAlignment="1" applyProtection="1">
      <alignment vertical="center" justifyLastLine="1"/>
      <protection hidden="1"/>
    </xf>
    <xf numFmtId="0" fontId="9" fillId="0" borderId="31" xfId="0" applyFont="1" applyBorder="1" applyAlignment="1" applyProtection="1">
      <alignment horizontal="center" vertical="center"/>
      <protection hidden="1"/>
    </xf>
    <xf numFmtId="0" fontId="9" fillId="0" borderId="32" xfId="0" applyFont="1" applyBorder="1" applyProtection="1">
      <alignment vertical="center"/>
      <protection hidden="1"/>
    </xf>
    <xf numFmtId="0" fontId="9" fillId="0" borderId="2" xfId="0" applyFont="1" applyBorder="1" applyProtection="1">
      <alignment vertical="center"/>
      <protection hidden="1"/>
    </xf>
    <xf numFmtId="0" fontId="9" fillId="0" borderId="3" xfId="0" applyFont="1" applyBorder="1" applyProtection="1">
      <alignment vertical="center"/>
      <protection hidden="1"/>
    </xf>
    <xf numFmtId="0" fontId="9" fillId="0" borderId="3" xfId="0" applyFont="1" applyBorder="1" applyAlignment="1" applyProtection="1">
      <alignment vertical="center" justifyLastLine="1"/>
      <protection hidden="1"/>
    </xf>
    <xf numFmtId="0" fontId="9" fillId="0" borderId="3" xfId="0" applyFont="1" applyFill="1" applyBorder="1" applyAlignment="1" applyProtection="1">
      <alignment vertical="center"/>
      <protection hidden="1"/>
    </xf>
    <xf numFmtId="0" fontId="9" fillId="0" borderId="3" xfId="0" applyFont="1" applyFill="1" applyBorder="1" applyAlignment="1" applyProtection="1">
      <alignment horizontal="center" vertical="center"/>
      <protection hidden="1"/>
    </xf>
    <xf numFmtId="0" fontId="9" fillId="0" borderId="3" xfId="0" applyFont="1" applyFill="1" applyBorder="1" applyAlignment="1" applyProtection="1">
      <alignment vertical="center" justifyLastLine="1"/>
      <protection hidden="1"/>
    </xf>
    <xf numFmtId="0" fontId="9" fillId="0" borderId="34" xfId="0" applyFont="1" applyBorder="1" applyProtection="1">
      <alignment vertical="center"/>
      <protection hidden="1"/>
    </xf>
    <xf numFmtId="0" fontId="6" fillId="0" borderId="25" xfId="0" applyFont="1" applyBorder="1" applyAlignment="1" applyProtection="1">
      <alignment horizontal="center" vertical="center"/>
      <protection hidden="1"/>
    </xf>
    <xf numFmtId="0" fontId="6" fillId="0" borderId="23" xfId="0" applyFont="1" applyBorder="1" applyAlignment="1" applyProtection="1">
      <alignment horizontal="center" vertical="center"/>
      <protection hidden="1"/>
    </xf>
    <xf numFmtId="0" fontId="4" fillId="0" borderId="23" xfId="0" applyFont="1" applyBorder="1" applyProtection="1">
      <alignment vertical="center"/>
      <protection hidden="1"/>
    </xf>
    <xf numFmtId="0" fontId="9" fillId="0" borderId="23" xfId="0" applyFont="1" applyBorder="1" applyAlignment="1" applyProtection="1">
      <alignment horizontal="center" vertical="center"/>
      <protection hidden="1"/>
    </xf>
    <xf numFmtId="0" fontId="9" fillId="0" borderId="27" xfId="0" applyFont="1" applyBorder="1" applyAlignment="1" applyProtection="1">
      <alignment vertical="center"/>
      <protection hidden="1"/>
    </xf>
    <xf numFmtId="0" fontId="4" fillId="0" borderId="0" xfId="0" applyFont="1">
      <alignment vertical="center"/>
    </xf>
    <xf numFmtId="0" fontId="7" fillId="0" borderId="0" xfId="0" applyFont="1" applyProtection="1">
      <alignment vertical="center"/>
      <protection hidden="1"/>
    </xf>
    <xf numFmtId="0" fontId="6" fillId="0" borderId="2" xfId="0" applyFont="1" applyFill="1" applyBorder="1" applyProtection="1">
      <alignment vertical="center"/>
      <protection hidden="1"/>
    </xf>
    <xf numFmtId="0" fontId="6" fillId="0" borderId="3" xfId="0" applyFont="1" applyFill="1" applyBorder="1" applyProtection="1">
      <alignment vertical="center"/>
      <protection hidden="1"/>
    </xf>
    <xf numFmtId="0" fontId="6" fillId="0" borderId="4" xfId="0" applyFont="1" applyFill="1" applyBorder="1" applyProtection="1">
      <alignment vertical="center"/>
      <protection hidden="1"/>
    </xf>
    <xf numFmtId="0" fontId="6" fillId="0" borderId="5" xfId="0" applyFont="1" applyFill="1" applyBorder="1" applyProtection="1">
      <alignment vertical="center"/>
      <protection hidden="1"/>
    </xf>
    <xf numFmtId="0" fontId="6" fillId="0" borderId="0" xfId="0" applyFont="1" applyFill="1" applyBorder="1" applyProtection="1">
      <alignment vertical="center"/>
      <protection hidden="1"/>
    </xf>
    <xf numFmtId="0" fontId="6" fillId="0" borderId="6" xfId="0" applyFont="1" applyFill="1" applyBorder="1" applyProtection="1">
      <alignment vertical="center"/>
      <protection hidden="1"/>
    </xf>
    <xf numFmtId="0" fontId="6" fillId="0" borderId="11" xfId="0" applyFont="1" applyBorder="1" applyAlignment="1" applyProtection="1">
      <alignment horizontal="center" vertical="center"/>
      <protection hidden="1"/>
    </xf>
    <xf numFmtId="0" fontId="6" fillId="0" borderId="5" xfId="0" applyFont="1" applyBorder="1" applyAlignment="1" applyProtection="1">
      <alignment vertical="center"/>
      <protection hidden="1"/>
    </xf>
    <xf numFmtId="0" fontId="6" fillId="0" borderId="0" xfId="0" applyFont="1" applyBorder="1" applyAlignment="1" applyProtection="1">
      <alignment vertical="center"/>
      <protection hidden="1"/>
    </xf>
    <xf numFmtId="0" fontId="4" fillId="0" borderId="11" xfId="0" applyFont="1" applyBorder="1" applyProtection="1">
      <alignment vertical="center"/>
      <protection hidden="1"/>
    </xf>
    <xf numFmtId="0" fontId="4" fillId="0" borderId="0" xfId="0" applyFont="1" applyBorder="1" applyProtection="1">
      <alignment vertical="center"/>
      <protection hidden="1"/>
    </xf>
    <xf numFmtId="38" fontId="6" fillId="0" borderId="11" xfId="0" applyNumberFormat="1" applyFont="1" applyBorder="1" applyAlignment="1" applyProtection="1">
      <alignment horizontal="center" vertical="center"/>
      <protection hidden="1"/>
    </xf>
    <xf numFmtId="38" fontId="11" fillId="0" borderId="5" xfId="0" applyNumberFormat="1" applyFont="1" applyBorder="1" applyAlignment="1" applyProtection="1">
      <alignment vertical="center"/>
      <protection hidden="1"/>
    </xf>
    <xf numFmtId="38" fontId="11" fillId="0" borderId="0" xfId="0" applyNumberFormat="1" applyFont="1" applyBorder="1" applyAlignment="1" applyProtection="1">
      <alignment vertical="center"/>
      <protection hidden="1"/>
    </xf>
    <xf numFmtId="0" fontId="6" fillId="0" borderId="0" xfId="0" applyFont="1" applyProtection="1">
      <alignment vertical="center"/>
      <protection hidden="1"/>
    </xf>
    <xf numFmtId="38" fontId="6" fillId="0" borderId="0" xfId="0" applyNumberFormat="1" applyFont="1" applyBorder="1" applyAlignment="1" applyProtection="1">
      <alignment vertical="center"/>
      <protection hidden="1"/>
    </xf>
    <xf numFmtId="3" fontId="6" fillId="0" borderId="11" xfId="0" applyNumberFormat="1" applyFont="1" applyBorder="1" applyAlignment="1" applyProtection="1">
      <alignment vertical="center"/>
      <protection hidden="1"/>
    </xf>
    <xf numFmtId="0" fontId="6" fillId="0" borderId="11" xfId="0" applyFont="1" applyBorder="1" applyAlignment="1" applyProtection="1">
      <alignment vertical="center"/>
      <protection hidden="1"/>
    </xf>
    <xf numFmtId="0" fontId="6" fillId="0" borderId="12" xfId="0" applyFont="1" applyBorder="1" applyAlignment="1" applyProtection="1">
      <alignment vertical="center"/>
      <protection hidden="1"/>
    </xf>
    <xf numFmtId="0" fontId="6" fillId="0" borderId="8" xfId="0" applyFont="1" applyBorder="1" applyAlignment="1" applyProtection="1">
      <alignment vertical="center"/>
      <protection hidden="1"/>
    </xf>
    <xf numFmtId="38" fontId="6" fillId="0" borderId="5" xfId="0" applyNumberFormat="1" applyFont="1" applyBorder="1" applyAlignment="1" applyProtection="1">
      <alignment vertical="center"/>
      <protection hidden="1"/>
    </xf>
    <xf numFmtId="0" fontId="6" fillId="0" borderId="4" xfId="0" applyFont="1" applyBorder="1" applyAlignment="1" applyProtection="1">
      <alignment horizontal="center" vertical="center"/>
      <protection hidden="1"/>
    </xf>
    <xf numFmtId="0" fontId="6" fillId="0" borderId="12" xfId="0" applyFont="1" applyBorder="1" applyAlignment="1" applyProtection="1">
      <alignment horizontal="center" vertical="center"/>
      <protection hidden="1"/>
    </xf>
    <xf numFmtId="0" fontId="6" fillId="0" borderId="2" xfId="0" applyFont="1" applyBorder="1" applyProtection="1">
      <alignment vertical="center"/>
      <protection hidden="1"/>
    </xf>
    <xf numFmtId="0" fontId="6" fillId="0" borderId="3" xfId="0" applyFont="1" applyBorder="1" applyProtection="1">
      <alignment vertical="center"/>
      <protection hidden="1"/>
    </xf>
    <xf numFmtId="0" fontId="6" fillId="0" borderId="4" xfId="0" applyFont="1" applyBorder="1" applyProtection="1">
      <alignment vertical="center"/>
      <protection hidden="1"/>
    </xf>
    <xf numFmtId="0" fontId="6" fillId="0" borderId="7" xfId="0" applyFont="1" applyBorder="1" applyProtection="1">
      <alignment vertical="center"/>
      <protection hidden="1"/>
    </xf>
    <xf numFmtId="0" fontId="6" fillId="0" borderId="8" xfId="0" applyFont="1" applyBorder="1" applyProtection="1">
      <alignment vertical="center"/>
      <protection hidden="1"/>
    </xf>
    <xf numFmtId="0" fontId="6" fillId="0" borderId="9" xfId="0" applyFont="1" applyBorder="1" applyProtection="1">
      <alignment vertical="center"/>
      <protection hidden="1"/>
    </xf>
    <xf numFmtId="0" fontId="4" fillId="0" borderId="3" xfId="0" applyFont="1" applyBorder="1" applyAlignment="1" applyProtection="1">
      <alignment vertical="center"/>
      <protection hidden="1"/>
    </xf>
    <xf numFmtId="0" fontId="4" fillId="0" borderId="0" xfId="0" applyFont="1" applyBorder="1" applyAlignment="1" applyProtection="1">
      <alignment vertical="center"/>
      <protection hidden="1"/>
    </xf>
    <xf numFmtId="0" fontId="4" fillId="0" borderId="7" xfId="0" applyFont="1" applyBorder="1" applyAlignment="1" applyProtection="1">
      <alignment vertical="center"/>
      <protection hidden="1"/>
    </xf>
    <xf numFmtId="38" fontId="4" fillId="0" borderId="0" xfId="0" applyNumberFormat="1" applyFont="1" applyBorder="1" applyAlignment="1" applyProtection="1">
      <alignment vertical="center"/>
      <protection hidden="1"/>
    </xf>
    <xf numFmtId="0" fontId="4" fillId="0" borderId="0" xfId="0" applyFont="1" applyAlignment="1" applyProtection="1">
      <alignment vertical="center"/>
      <protection hidden="1"/>
    </xf>
    <xf numFmtId="0" fontId="10" fillId="0" borderId="0" xfId="0" applyFont="1" applyBorder="1" applyAlignment="1" applyProtection="1">
      <alignment vertical="center" wrapText="1"/>
      <protection hidden="1"/>
    </xf>
    <xf numFmtId="0" fontId="4" fillId="0" borderId="8" xfId="0" applyFont="1" applyBorder="1" applyAlignment="1" applyProtection="1">
      <alignment vertical="center" wrapText="1"/>
      <protection hidden="1"/>
    </xf>
    <xf numFmtId="0" fontId="4" fillId="0" borderId="8" xfId="0" applyFont="1" applyBorder="1" applyAlignment="1" applyProtection="1">
      <alignment horizontal="center" vertical="center"/>
      <protection hidden="1"/>
    </xf>
    <xf numFmtId="0" fontId="4" fillId="0" borderId="9" xfId="0" applyFont="1" applyBorder="1" applyProtection="1">
      <alignment vertical="center"/>
      <protection hidden="1"/>
    </xf>
    <xf numFmtId="0" fontId="8" fillId="0" borderId="6" xfId="0" applyFont="1" applyBorder="1" applyAlignment="1" applyProtection="1">
      <alignment horizontal="center" vertical="center"/>
      <protection hidden="1"/>
    </xf>
    <xf numFmtId="0" fontId="4" fillId="0" borderId="3" xfId="0" applyFont="1" applyBorder="1" applyAlignment="1" applyProtection="1">
      <alignment vertical="center" wrapText="1"/>
      <protection hidden="1"/>
    </xf>
    <xf numFmtId="0" fontId="4" fillId="0" borderId="0" xfId="0" applyFont="1" applyAlignment="1" applyProtection="1">
      <alignment vertical="center" wrapText="1"/>
      <protection hidden="1"/>
    </xf>
    <xf numFmtId="0" fontId="5" fillId="0" borderId="0" xfId="0" applyFont="1" applyAlignment="1" applyProtection="1">
      <alignment horizontal="center" vertical="center"/>
      <protection hidden="1"/>
    </xf>
    <xf numFmtId="0" fontId="8" fillId="0" borderId="0" xfId="0" applyFont="1" applyAlignment="1" applyProtection="1">
      <alignment vertical="center"/>
      <protection hidden="1"/>
    </xf>
    <xf numFmtId="0" fontId="9" fillId="0" borderId="7" xfId="0" applyFont="1" applyBorder="1" applyAlignment="1" applyProtection="1">
      <alignment vertical="center"/>
      <protection hidden="1"/>
    </xf>
    <xf numFmtId="0" fontId="9" fillId="0" borderId="9" xfId="0" applyFont="1" applyBorder="1" applyAlignment="1" applyProtection="1">
      <alignment vertical="center"/>
      <protection hidden="1"/>
    </xf>
    <xf numFmtId="0" fontId="9" fillId="0" borderId="5" xfId="0" applyFont="1" applyBorder="1" applyAlignment="1" applyProtection="1">
      <alignment vertical="center"/>
      <protection hidden="1"/>
    </xf>
    <xf numFmtId="0" fontId="13" fillId="0" borderId="0" xfId="0" applyFont="1" applyProtection="1">
      <alignment vertical="center"/>
      <protection hidden="1"/>
    </xf>
    <xf numFmtId="0" fontId="4" fillId="0" borderId="6" xfId="0" applyFont="1" applyBorder="1" applyAlignment="1" applyProtection="1">
      <alignment horizontal="center" vertical="center"/>
      <protection hidden="1"/>
    </xf>
    <xf numFmtId="49" fontId="7" fillId="0" borderId="1" xfId="0" applyNumberFormat="1" applyFont="1" applyBorder="1" applyAlignment="1" applyProtection="1">
      <alignment horizontal="center" vertical="center"/>
      <protection hidden="1"/>
    </xf>
    <xf numFmtId="0" fontId="4" fillId="0" borderId="2" xfId="0" applyFont="1" applyBorder="1" applyProtection="1">
      <alignment vertical="center"/>
      <protection hidden="1"/>
    </xf>
    <xf numFmtId="0" fontId="4" fillId="0" borderId="3" xfId="0" applyFont="1" applyBorder="1" applyAlignment="1" applyProtection="1">
      <alignment horizontal="right" vertical="center"/>
      <protection hidden="1"/>
    </xf>
    <xf numFmtId="0" fontId="4" fillId="0" borderId="5" xfId="0" applyFont="1" applyBorder="1" applyProtection="1">
      <alignment vertical="center"/>
      <protection hidden="1"/>
    </xf>
    <xf numFmtId="0" fontId="4" fillId="0" borderId="0" xfId="0" applyFont="1" applyBorder="1" applyAlignment="1" applyProtection="1">
      <alignment horizontal="right" vertical="center"/>
      <protection hidden="1"/>
    </xf>
    <xf numFmtId="0" fontId="4" fillId="0" borderId="0" xfId="0" applyFont="1" applyBorder="1" applyAlignment="1" applyProtection="1">
      <alignment horizontal="center" vertical="center"/>
      <protection hidden="1"/>
    </xf>
    <xf numFmtId="38" fontId="4" fillId="0" borderId="0" xfId="0" applyNumberFormat="1" applyFont="1" applyBorder="1" applyAlignment="1" applyProtection="1">
      <alignment horizontal="center" vertical="center"/>
      <protection hidden="1"/>
    </xf>
    <xf numFmtId="0" fontId="4" fillId="0" borderId="6" xfId="0" applyFont="1" applyBorder="1" applyProtection="1">
      <alignment vertical="center"/>
      <protection hidden="1"/>
    </xf>
    <xf numFmtId="0" fontId="8" fillId="0" borderId="0" xfId="0" applyFont="1" applyBorder="1" applyAlignment="1" applyProtection="1">
      <alignment vertical="center"/>
      <protection hidden="1"/>
    </xf>
    <xf numFmtId="0" fontId="8" fillId="0" borderId="6" xfId="0" applyFont="1" applyBorder="1" applyAlignment="1" applyProtection="1">
      <alignment vertical="center"/>
      <protection hidden="1"/>
    </xf>
    <xf numFmtId="0" fontId="4" fillId="0" borderId="7" xfId="0" applyFont="1" applyBorder="1" applyProtection="1">
      <alignment vertical="center"/>
      <protection hidden="1"/>
    </xf>
    <xf numFmtId="0" fontId="8" fillId="0" borderId="8" xfId="0" applyFont="1" applyBorder="1" applyProtection="1">
      <alignment vertical="center"/>
      <protection hidden="1"/>
    </xf>
    <xf numFmtId="0" fontId="4" fillId="0" borderId="0" xfId="0" applyFont="1" applyFill="1" applyProtection="1">
      <alignment vertical="center"/>
      <protection hidden="1"/>
    </xf>
    <xf numFmtId="0" fontId="3" fillId="0" borderId="0" xfId="0" applyFont="1" applyAlignment="1" applyProtection="1">
      <alignment vertical="center"/>
      <protection hidden="1"/>
    </xf>
    <xf numFmtId="0" fontId="7" fillId="0" borderId="0" xfId="0" applyFont="1" applyFill="1" applyProtection="1">
      <alignment vertical="center"/>
      <protection hidden="1"/>
    </xf>
    <xf numFmtId="0" fontId="6" fillId="0" borderId="0" xfId="0" applyFont="1" applyFill="1" applyProtection="1">
      <alignment vertical="center"/>
      <protection hidden="1"/>
    </xf>
    <xf numFmtId="0" fontId="6" fillId="0" borderId="10" xfId="0" applyFont="1" applyFill="1" applyBorder="1" applyAlignment="1" applyProtection="1">
      <alignment vertical="center"/>
      <protection hidden="1"/>
    </xf>
    <xf numFmtId="0" fontId="6" fillId="0" borderId="11" xfId="0" applyFont="1" applyFill="1" applyBorder="1" applyAlignment="1" applyProtection="1">
      <alignment vertical="center"/>
      <protection hidden="1"/>
    </xf>
    <xf numFmtId="0" fontId="6" fillId="0" borderId="12" xfId="0" applyFont="1" applyFill="1" applyBorder="1" applyAlignment="1" applyProtection="1">
      <alignment vertical="center"/>
      <protection hidden="1"/>
    </xf>
    <xf numFmtId="38" fontId="6" fillId="0" borderId="11" xfId="0" applyNumberFormat="1" applyFont="1" applyFill="1" applyBorder="1" applyAlignment="1" applyProtection="1">
      <alignment horizontal="center" vertical="center"/>
      <protection hidden="1"/>
    </xf>
    <xf numFmtId="38" fontId="6" fillId="0" borderId="12" xfId="0" applyNumberFormat="1" applyFont="1" applyFill="1" applyBorder="1" applyAlignment="1" applyProtection="1">
      <alignment horizontal="center" vertical="center"/>
      <protection hidden="1"/>
    </xf>
    <xf numFmtId="0" fontId="4" fillId="0" borderId="0" xfId="0" applyFont="1" applyProtection="1">
      <alignment vertical="center"/>
      <protection hidden="1"/>
    </xf>
    <xf numFmtId="0" fontId="4" fillId="0" borderId="7" xfId="0" applyFont="1" applyFill="1" applyBorder="1" applyProtection="1">
      <alignment vertical="center"/>
      <protection hidden="1"/>
    </xf>
    <xf numFmtId="0" fontId="4" fillId="0" borderId="8" xfId="0" applyFont="1" applyFill="1" applyBorder="1" applyProtection="1">
      <alignment vertical="center"/>
      <protection hidden="1"/>
    </xf>
    <xf numFmtId="0" fontId="4" fillId="0" borderId="8" xfId="0" applyFont="1" applyFill="1" applyBorder="1" applyAlignment="1" applyProtection="1">
      <alignment horizontal="center" vertical="center"/>
      <protection hidden="1"/>
    </xf>
    <xf numFmtId="0" fontId="4" fillId="0" borderId="9" xfId="0" applyFont="1" applyFill="1" applyBorder="1" applyProtection="1">
      <alignment vertical="center"/>
      <protection hidden="1"/>
    </xf>
    <xf numFmtId="0" fontId="4" fillId="0" borderId="10" xfId="0" applyFont="1" applyFill="1" applyBorder="1" applyProtection="1">
      <alignment vertical="center"/>
      <protection hidden="1"/>
    </xf>
    <xf numFmtId="0" fontId="4" fillId="0" borderId="11" xfId="0" applyFont="1" applyFill="1" applyBorder="1" applyProtection="1">
      <alignment vertical="center"/>
      <protection hidden="1"/>
    </xf>
    <xf numFmtId="0" fontId="4" fillId="0" borderId="11" xfId="0" applyFont="1" applyFill="1" applyBorder="1" applyAlignment="1" applyProtection="1">
      <alignment horizontal="center" vertical="center"/>
      <protection hidden="1"/>
    </xf>
    <xf numFmtId="0" fontId="4" fillId="0" borderId="12" xfId="0" applyFont="1" applyFill="1" applyBorder="1" applyProtection="1">
      <alignment vertical="center"/>
      <protection hidden="1"/>
    </xf>
    <xf numFmtId="0" fontId="9" fillId="0" borderId="8" xfId="0" applyFont="1" applyBorder="1" applyAlignment="1" applyProtection="1">
      <alignment horizontal="center" vertical="center"/>
      <protection hidden="1"/>
    </xf>
    <xf numFmtId="0" fontId="9" fillId="0" borderId="8" xfId="0" applyFont="1" applyBorder="1" applyAlignment="1" applyProtection="1">
      <alignment vertical="center"/>
      <protection hidden="1"/>
    </xf>
    <xf numFmtId="9" fontId="9" fillId="0" borderId="0" xfId="0" applyNumberFormat="1" applyFont="1" applyBorder="1" applyAlignment="1" applyProtection="1">
      <alignment vertical="center"/>
      <protection hidden="1"/>
    </xf>
    <xf numFmtId="0" fontId="9" fillId="0" borderId="0" xfId="0" applyFont="1" applyBorder="1" applyProtection="1">
      <alignment vertical="center"/>
      <protection hidden="1"/>
    </xf>
    <xf numFmtId="9" fontId="9" fillId="0" borderId="0" xfId="0" applyNumberFormat="1" applyFont="1" applyBorder="1" applyAlignment="1" applyProtection="1">
      <alignment horizontal="center" vertical="center"/>
      <protection hidden="1"/>
    </xf>
    <xf numFmtId="0" fontId="6" fillId="0" borderId="1" xfId="0" applyFont="1" applyFill="1" applyBorder="1" applyAlignment="1" applyProtection="1">
      <alignment vertical="center"/>
      <protection hidden="1"/>
    </xf>
    <xf numFmtId="38" fontId="6" fillId="0" borderId="10" xfId="0" applyNumberFormat="1" applyFont="1" applyFill="1" applyBorder="1" applyAlignment="1" applyProtection="1">
      <alignment vertical="center"/>
      <protection hidden="1"/>
    </xf>
    <xf numFmtId="38" fontId="6" fillId="0" borderId="11" xfId="0" applyNumberFormat="1" applyFont="1" applyFill="1" applyBorder="1" applyAlignment="1" applyProtection="1">
      <alignment vertical="center"/>
      <protection hidden="1"/>
    </xf>
    <xf numFmtId="0" fontId="6" fillId="0" borderId="1" xfId="0" applyFont="1" applyFill="1" applyBorder="1" applyAlignment="1" applyProtection="1">
      <alignment horizontal="center" vertical="center"/>
      <protection hidden="1"/>
    </xf>
    <xf numFmtId="0" fontId="6" fillId="2" borderId="37" xfId="0" applyFont="1" applyFill="1" applyBorder="1" applyAlignment="1" applyProtection="1">
      <alignment horizontal="center" vertical="center"/>
      <protection locked="0"/>
    </xf>
    <xf numFmtId="0" fontId="6" fillId="2" borderId="38" xfId="0" applyFont="1" applyFill="1" applyBorder="1" applyAlignment="1" applyProtection="1">
      <alignment horizontal="center" vertical="center"/>
      <protection locked="0"/>
    </xf>
    <xf numFmtId="0" fontId="4" fillId="2" borderId="0" xfId="0" applyFont="1" applyFill="1" applyAlignment="1" applyProtection="1">
      <alignment horizontal="center" vertical="center"/>
      <protection locked="0"/>
    </xf>
    <xf numFmtId="0" fontId="5" fillId="0" borderId="0"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hidden="1"/>
    </xf>
    <xf numFmtId="0" fontId="4" fillId="2" borderId="1" xfId="0" applyFont="1" applyFill="1" applyBorder="1" applyAlignment="1" applyProtection="1">
      <alignment horizontal="center" vertical="center"/>
      <protection locked="0"/>
    </xf>
    <xf numFmtId="0" fontId="4" fillId="0" borderId="0" xfId="0" applyFont="1" applyAlignment="1" applyProtection="1">
      <alignment horizontal="right" vertical="center"/>
      <protection hidden="1"/>
    </xf>
    <xf numFmtId="0" fontId="4" fillId="0" borderId="0" xfId="0" applyFont="1" applyAlignment="1" applyProtection="1">
      <alignment vertical="center"/>
      <protection hidden="1"/>
    </xf>
    <xf numFmtId="0" fontId="6" fillId="0" borderId="1" xfId="0" applyFont="1" applyBorder="1" applyAlignment="1" applyProtection="1">
      <alignment horizontal="center" vertical="center" wrapText="1"/>
      <protection hidden="1"/>
    </xf>
    <xf numFmtId="0" fontId="6" fillId="0" borderId="1" xfId="0" applyFont="1" applyBorder="1" applyAlignment="1" applyProtection="1">
      <alignment horizontal="center" vertical="center"/>
      <protection hidden="1"/>
    </xf>
    <xf numFmtId="0" fontId="9" fillId="2" borderId="2" xfId="0" applyFont="1" applyFill="1" applyBorder="1" applyAlignment="1" applyProtection="1">
      <alignment vertical="center" wrapText="1"/>
      <protection locked="0"/>
    </xf>
    <xf numFmtId="0" fontId="9" fillId="2" borderId="3" xfId="0" applyFont="1" applyFill="1" applyBorder="1" applyAlignment="1" applyProtection="1">
      <alignment vertical="center" wrapText="1"/>
      <protection locked="0"/>
    </xf>
    <xf numFmtId="0" fontId="9" fillId="2" borderId="4" xfId="0" applyFont="1" applyFill="1" applyBorder="1" applyAlignment="1" applyProtection="1">
      <alignment vertical="center" wrapText="1"/>
      <protection locked="0"/>
    </xf>
    <xf numFmtId="0" fontId="9" fillId="2" borderId="7" xfId="0" applyFont="1" applyFill="1" applyBorder="1" applyAlignment="1" applyProtection="1">
      <alignment vertical="center" wrapText="1"/>
      <protection locked="0"/>
    </xf>
    <xf numFmtId="0" fontId="9" fillId="2" borderId="8" xfId="0" applyFont="1" applyFill="1" applyBorder="1" applyAlignment="1" applyProtection="1">
      <alignment vertical="center" wrapText="1"/>
      <protection locked="0"/>
    </xf>
    <xf numFmtId="0" fontId="9" fillId="2" borderId="9" xfId="0" applyFont="1" applyFill="1" applyBorder="1" applyAlignment="1" applyProtection="1">
      <alignment vertical="center" wrapText="1"/>
      <protection locked="0"/>
    </xf>
    <xf numFmtId="0" fontId="4" fillId="0" borderId="0" xfId="0" applyFont="1" applyBorder="1" applyAlignment="1" applyProtection="1">
      <alignment vertical="center"/>
      <protection hidden="1"/>
    </xf>
    <xf numFmtId="0" fontId="4" fillId="0" borderId="6" xfId="0" applyFont="1" applyBorder="1" applyAlignment="1" applyProtection="1">
      <alignment vertical="center"/>
      <protection hidden="1"/>
    </xf>
    <xf numFmtId="49" fontId="4" fillId="0" borderId="0" xfId="0" applyNumberFormat="1" applyFont="1" applyBorder="1" applyAlignment="1" applyProtection="1">
      <alignment horizontal="right" vertical="center"/>
      <protection hidden="1"/>
    </xf>
    <xf numFmtId="49" fontId="4" fillId="0" borderId="6" xfId="0" applyNumberFormat="1" applyFont="1" applyBorder="1" applyAlignment="1" applyProtection="1">
      <alignment horizontal="right" vertical="center"/>
      <protection hidden="1"/>
    </xf>
    <xf numFmtId="0" fontId="9" fillId="2" borderId="10" xfId="0" applyFont="1" applyFill="1" applyBorder="1" applyAlignment="1" applyProtection="1">
      <alignment vertical="center"/>
      <protection locked="0"/>
    </xf>
    <xf numFmtId="0" fontId="9" fillId="2" borderId="11" xfId="0" applyFont="1" applyFill="1" applyBorder="1" applyAlignment="1" applyProtection="1">
      <alignment vertical="center"/>
      <protection locked="0"/>
    </xf>
    <xf numFmtId="0" fontId="9" fillId="2" borderId="12" xfId="0" applyFont="1" applyFill="1" applyBorder="1" applyAlignment="1" applyProtection="1">
      <alignment vertical="center"/>
      <protection locked="0"/>
    </xf>
    <xf numFmtId="0" fontId="6" fillId="2" borderId="2" xfId="0" applyFont="1" applyFill="1" applyBorder="1" applyAlignment="1" applyProtection="1">
      <alignment vertical="center" wrapText="1"/>
      <protection locked="0"/>
    </xf>
    <xf numFmtId="0" fontId="6" fillId="2" borderId="3" xfId="0" applyFont="1" applyFill="1" applyBorder="1" applyAlignment="1" applyProtection="1">
      <alignment vertical="center" wrapText="1"/>
      <protection locked="0"/>
    </xf>
    <xf numFmtId="0" fontId="6" fillId="2" borderId="4" xfId="0" applyFont="1" applyFill="1" applyBorder="1" applyAlignment="1" applyProtection="1">
      <alignment vertical="center" wrapText="1"/>
      <protection locked="0"/>
    </xf>
    <xf numFmtId="0" fontId="6" fillId="2" borderId="5" xfId="0" applyFont="1" applyFill="1" applyBorder="1" applyAlignment="1" applyProtection="1">
      <alignment vertical="center" wrapText="1"/>
      <protection locked="0"/>
    </xf>
    <xf numFmtId="0" fontId="6" fillId="2" borderId="0" xfId="0" applyFont="1" applyFill="1" applyBorder="1" applyAlignment="1" applyProtection="1">
      <alignment vertical="center" wrapText="1"/>
      <protection locked="0"/>
    </xf>
    <xf numFmtId="0" fontId="6" fillId="2" borderId="6" xfId="0" applyFont="1" applyFill="1" applyBorder="1" applyAlignment="1" applyProtection="1">
      <alignment vertical="center" wrapText="1"/>
      <protection locked="0"/>
    </xf>
    <xf numFmtId="0" fontId="6" fillId="2" borderId="7" xfId="0" applyFont="1" applyFill="1" applyBorder="1" applyAlignment="1" applyProtection="1">
      <alignment vertical="center" wrapText="1"/>
      <protection locked="0"/>
    </xf>
    <xf numFmtId="0" fontId="6" fillId="2" borderId="8" xfId="0" applyFont="1" applyFill="1" applyBorder="1" applyAlignment="1" applyProtection="1">
      <alignment vertical="center" wrapText="1"/>
      <protection locked="0"/>
    </xf>
    <xf numFmtId="0" fontId="6" fillId="2" borderId="9" xfId="0" applyFont="1" applyFill="1" applyBorder="1" applyAlignment="1" applyProtection="1">
      <alignment vertical="center" wrapText="1"/>
      <protection locked="0"/>
    </xf>
    <xf numFmtId="0" fontId="8" fillId="2" borderId="1" xfId="0" applyFont="1" applyFill="1" applyBorder="1" applyAlignment="1" applyProtection="1">
      <alignment horizontal="center" vertical="center"/>
      <protection locked="0"/>
    </xf>
    <xf numFmtId="0" fontId="9" fillId="0" borderId="3" xfId="0" applyFont="1" applyBorder="1" applyAlignment="1" applyProtection="1">
      <alignment vertical="center"/>
      <protection hidden="1"/>
    </xf>
    <xf numFmtId="0" fontId="9" fillId="2" borderId="3" xfId="0" applyFont="1" applyFill="1" applyBorder="1" applyAlignment="1" applyProtection="1">
      <alignment horizontal="center" vertical="center"/>
      <protection locked="0"/>
    </xf>
    <xf numFmtId="0" fontId="6" fillId="0" borderId="14" xfId="0" applyFont="1" applyBorder="1" applyAlignment="1" applyProtection="1">
      <alignment horizontal="center" vertical="center"/>
      <protection hidden="1"/>
    </xf>
    <xf numFmtId="0" fontId="6" fillId="0" borderId="15" xfId="0" applyFont="1" applyBorder="1" applyAlignment="1" applyProtection="1">
      <alignment horizontal="center" vertical="center"/>
      <protection hidden="1"/>
    </xf>
    <xf numFmtId="0" fontId="6" fillId="0" borderId="16" xfId="0" applyFont="1" applyBorder="1" applyAlignment="1" applyProtection="1">
      <alignment horizontal="center" vertical="center"/>
      <protection hidden="1"/>
    </xf>
    <xf numFmtId="0" fontId="9" fillId="0" borderId="15" xfId="0" applyFont="1" applyBorder="1" applyAlignment="1" applyProtection="1">
      <alignment horizontal="right" vertical="center"/>
      <protection hidden="1"/>
    </xf>
    <xf numFmtId="0" fontId="9" fillId="2" borderId="15" xfId="0" applyFont="1" applyFill="1" applyBorder="1" applyAlignment="1" applyProtection="1">
      <alignment horizontal="center" vertical="center"/>
      <protection locked="0"/>
    </xf>
    <xf numFmtId="0" fontId="9" fillId="0" borderId="15" xfId="0" applyFont="1" applyBorder="1" applyAlignment="1" applyProtection="1">
      <alignment horizontal="center" vertical="center"/>
      <protection hidden="1"/>
    </xf>
    <xf numFmtId="0" fontId="9" fillId="0" borderId="15" xfId="0" applyFont="1" applyBorder="1" applyAlignment="1" applyProtection="1">
      <alignment vertical="center"/>
      <protection hidden="1"/>
    </xf>
    <xf numFmtId="0" fontId="9" fillId="0" borderId="8" xfId="0" applyFont="1" applyBorder="1" applyAlignment="1" applyProtection="1">
      <alignment horizontal="right" vertical="center"/>
      <protection hidden="1"/>
    </xf>
    <xf numFmtId="0" fontId="9" fillId="0" borderId="15" xfId="0" applyFont="1" applyBorder="1" applyAlignment="1" applyProtection="1">
      <alignment horizontal="left" vertical="center"/>
      <protection hidden="1"/>
    </xf>
    <xf numFmtId="0" fontId="9" fillId="0" borderId="3" xfId="0" applyFont="1" applyBorder="1" applyAlignment="1" applyProtection="1">
      <alignment horizontal="center" vertical="center"/>
      <protection hidden="1"/>
    </xf>
    <xf numFmtId="0" fontId="9" fillId="0" borderId="3" xfId="0" applyFont="1" applyBorder="1" applyAlignment="1" applyProtection="1">
      <alignment horizontal="right" vertical="center"/>
      <protection hidden="1"/>
    </xf>
    <xf numFmtId="0" fontId="9" fillId="2" borderId="23" xfId="0" applyFont="1" applyFill="1" applyBorder="1" applyAlignment="1" applyProtection="1">
      <alignment horizontal="center" vertical="center"/>
      <protection locked="0"/>
    </xf>
    <xf numFmtId="0" fontId="9" fillId="0" borderId="23" xfId="0" applyFont="1" applyBorder="1" applyAlignment="1" applyProtection="1">
      <alignment horizontal="center" vertical="center"/>
      <protection hidden="1"/>
    </xf>
    <xf numFmtId="0" fontId="4" fillId="0" borderId="8" xfId="0" applyFont="1" applyBorder="1" applyAlignment="1" applyProtection="1">
      <alignment vertical="center"/>
      <protection hidden="1"/>
    </xf>
    <xf numFmtId="0" fontId="4" fillId="0" borderId="9" xfId="0" applyFont="1" applyBorder="1" applyAlignment="1" applyProtection="1">
      <alignment vertical="center"/>
      <protection hidden="1"/>
    </xf>
    <xf numFmtId="0" fontId="6" fillId="0" borderId="13" xfId="0" applyFont="1" applyBorder="1" applyAlignment="1" applyProtection="1">
      <alignment horizontal="center" vertical="center"/>
      <protection hidden="1"/>
    </xf>
    <xf numFmtId="0" fontId="9" fillId="0" borderId="3" xfId="0" applyFont="1" applyBorder="1" applyAlignment="1" applyProtection="1">
      <alignment horizontal="left" vertical="center"/>
      <protection hidden="1"/>
    </xf>
    <xf numFmtId="0" fontId="6" fillId="0" borderId="19" xfId="0" applyFont="1" applyBorder="1" applyAlignment="1" applyProtection="1">
      <alignment horizontal="center" vertical="center"/>
      <protection hidden="1"/>
    </xf>
    <xf numFmtId="0" fontId="6" fillId="0" borderId="20" xfId="0" applyFont="1" applyBorder="1" applyAlignment="1" applyProtection="1">
      <alignment horizontal="center" vertical="center"/>
      <protection hidden="1"/>
    </xf>
    <xf numFmtId="0" fontId="9" fillId="2" borderId="8" xfId="0" applyFont="1" applyFill="1" applyBorder="1" applyAlignment="1" applyProtection="1">
      <alignment horizontal="center" vertical="center"/>
      <protection locked="0"/>
    </xf>
    <xf numFmtId="0" fontId="9" fillId="0" borderId="8" xfId="0" applyFont="1" applyBorder="1" applyAlignment="1" applyProtection="1">
      <alignment horizontal="center" vertical="center"/>
      <protection hidden="1"/>
    </xf>
    <xf numFmtId="0" fontId="9" fillId="0" borderId="8" xfId="0" applyFont="1" applyBorder="1" applyAlignment="1" applyProtection="1">
      <alignment horizontal="left" vertical="center"/>
      <protection hidden="1"/>
    </xf>
    <xf numFmtId="0" fontId="9" fillId="0" borderId="0" xfId="0" applyFont="1" applyBorder="1" applyAlignment="1" applyProtection="1">
      <alignment horizontal="right" vertical="center"/>
      <protection hidden="1"/>
    </xf>
    <xf numFmtId="38" fontId="8" fillId="2" borderId="0" xfId="0" applyNumberFormat="1" applyFont="1" applyFill="1" applyBorder="1" applyAlignment="1" applyProtection="1">
      <alignment horizontal="center" vertical="center"/>
      <protection locked="0"/>
    </xf>
    <xf numFmtId="0" fontId="9" fillId="0" borderId="0" xfId="0" applyFont="1" applyBorder="1" applyAlignment="1" applyProtection="1">
      <alignment horizontal="distributed" vertical="center" wrapText="1" justifyLastLine="1"/>
      <protection hidden="1"/>
    </xf>
    <xf numFmtId="0" fontId="9" fillId="0" borderId="0" xfId="0" applyFont="1" applyBorder="1" applyAlignment="1" applyProtection="1">
      <alignment horizontal="center" vertical="center"/>
      <protection hidden="1"/>
    </xf>
    <xf numFmtId="0" fontId="6" fillId="0" borderId="22" xfId="0" applyFont="1" applyBorder="1" applyAlignment="1" applyProtection="1">
      <alignment horizontal="center" vertical="center" shrinkToFit="1"/>
      <protection hidden="1"/>
    </xf>
    <xf numFmtId="0" fontId="6" fillId="0" borderId="23" xfId="0" applyFont="1" applyBorder="1" applyAlignment="1" applyProtection="1">
      <alignment horizontal="center" vertical="center" shrinkToFit="1"/>
      <protection hidden="1"/>
    </xf>
    <xf numFmtId="0" fontId="6" fillId="0" borderId="24" xfId="0" applyFont="1" applyBorder="1" applyAlignment="1" applyProtection="1">
      <alignment horizontal="center" vertical="center" shrinkToFit="1"/>
      <protection hidden="1"/>
    </xf>
    <xf numFmtId="0" fontId="9" fillId="0" borderId="0" xfId="0" applyFont="1" applyBorder="1" applyAlignment="1" applyProtection="1">
      <alignment horizontal="distributed" vertical="center" justifyLastLine="1"/>
      <protection hidden="1"/>
    </xf>
    <xf numFmtId="0" fontId="6" fillId="0" borderId="28" xfId="0" applyFont="1" applyBorder="1" applyAlignment="1" applyProtection="1">
      <alignment horizontal="center" vertical="center" shrinkToFit="1"/>
      <protection hidden="1"/>
    </xf>
    <xf numFmtId="0" fontId="6" fillId="0" borderId="29" xfId="0" applyFont="1" applyBorder="1" applyAlignment="1" applyProtection="1">
      <alignment horizontal="center" vertical="center" shrinkToFit="1"/>
      <protection hidden="1"/>
    </xf>
    <xf numFmtId="0" fontId="9" fillId="2" borderId="15" xfId="0" applyFont="1" applyFill="1" applyBorder="1" applyAlignment="1" applyProtection="1">
      <alignment horizontal="center" vertical="center" justifyLastLine="1"/>
      <protection locked="0"/>
    </xf>
    <xf numFmtId="0" fontId="9" fillId="0" borderId="15" xfId="0" applyFont="1" applyFill="1" applyBorder="1" applyAlignment="1" applyProtection="1">
      <alignment horizontal="center" vertical="center"/>
      <protection hidden="1"/>
    </xf>
    <xf numFmtId="0" fontId="6" fillId="0" borderId="33" xfId="0" applyFont="1" applyBorder="1" applyAlignment="1" applyProtection="1">
      <alignment horizontal="center" vertical="center" shrinkToFit="1"/>
      <protection hidden="1"/>
    </xf>
    <xf numFmtId="0" fontId="6" fillId="0" borderId="13" xfId="0" applyFont="1" applyBorder="1" applyAlignment="1" applyProtection="1">
      <alignment horizontal="center" vertical="center" shrinkToFit="1"/>
      <protection hidden="1"/>
    </xf>
    <xf numFmtId="0" fontId="9" fillId="2" borderId="3" xfId="0" applyFont="1" applyFill="1" applyBorder="1" applyAlignment="1" applyProtection="1">
      <alignment horizontal="center" vertical="center" justifyLastLine="1"/>
      <protection locked="0"/>
    </xf>
    <xf numFmtId="0" fontId="9" fillId="0" borderId="3" xfId="0" applyFont="1" applyFill="1" applyBorder="1" applyAlignment="1" applyProtection="1">
      <alignment horizontal="center" vertical="center"/>
      <protection hidden="1"/>
    </xf>
    <xf numFmtId="0" fontId="9" fillId="0" borderId="8" xfId="0" applyFont="1" applyBorder="1" applyAlignment="1" applyProtection="1">
      <alignment vertical="center"/>
      <protection hidden="1"/>
    </xf>
    <xf numFmtId="0" fontId="9" fillId="0" borderId="0" xfId="0" applyFont="1" applyBorder="1" applyAlignment="1" applyProtection="1">
      <alignment horizontal="center" vertical="center" shrinkToFit="1"/>
      <protection hidden="1"/>
    </xf>
    <xf numFmtId="38" fontId="8" fillId="2" borderId="0" xfId="0" applyNumberFormat="1" applyFont="1" applyFill="1" applyBorder="1" applyAlignment="1" applyProtection="1">
      <alignment horizontal="center" vertical="center" shrinkToFit="1"/>
      <protection locked="0"/>
    </xf>
    <xf numFmtId="0" fontId="9" fillId="0" borderId="5" xfId="0" applyFont="1" applyBorder="1" applyAlignment="1" applyProtection="1">
      <alignment horizontal="right" vertical="center"/>
      <protection hidden="1"/>
    </xf>
    <xf numFmtId="0" fontId="10" fillId="0" borderId="10" xfId="0" applyFont="1" applyBorder="1" applyAlignment="1" applyProtection="1">
      <alignment horizontal="center" vertical="center"/>
      <protection hidden="1"/>
    </xf>
    <xf numFmtId="0" fontId="10" fillId="0" borderId="11" xfId="0" applyFont="1" applyBorder="1" applyAlignment="1" applyProtection="1">
      <alignment horizontal="center" vertical="center"/>
      <protection hidden="1"/>
    </xf>
    <xf numFmtId="0" fontId="9" fillId="0" borderId="23" xfId="0" applyFont="1" applyBorder="1" applyAlignment="1" applyProtection="1">
      <alignment vertical="center"/>
      <protection hidden="1"/>
    </xf>
    <xf numFmtId="0" fontId="6" fillId="0" borderId="17" xfId="0" applyFont="1" applyBorder="1" applyAlignment="1">
      <alignment horizontal="center" vertical="center"/>
    </xf>
    <xf numFmtId="0" fontId="6" fillId="0" borderId="15" xfId="0" applyFont="1" applyBorder="1" applyAlignment="1">
      <alignment horizontal="center" vertical="center"/>
    </xf>
    <xf numFmtId="0" fontId="6" fillId="0" borderId="16" xfId="0" applyFont="1" applyBorder="1" applyAlignment="1">
      <alignment horizontal="center" vertical="center"/>
    </xf>
    <xf numFmtId="0" fontId="9" fillId="2" borderId="17" xfId="0" applyFont="1" applyFill="1" applyBorder="1" applyAlignment="1" applyProtection="1">
      <alignment vertical="center" shrinkToFit="1"/>
      <protection locked="0"/>
    </xf>
    <xf numFmtId="0" fontId="9" fillId="2" borderId="15" xfId="0" applyFont="1" applyFill="1" applyBorder="1" applyAlignment="1" applyProtection="1">
      <alignment vertical="center" shrinkToFit="1"/>
      <protection locked="0"/>
    </xf>
    <xf numFmtId="0" fontId="9" fillId="2" borderId="16" xfId="0" applyFont="1" applyFill="1" applyBorder="1" applyAlignment="1" applyProtection="1">
      <alignment vertical="center" shrinkToFit="1"/>
      <protection locked="0"/>
    </xf>
    <xf numFmtId="0" fontId="6" fillId="0" borderId="10"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9" fillId="0" borderId="23" xfId="0" applyFont="1" applyBorder="1" applyAlignment="1" applyProtection="1">
      <alignment horizontal="right" vertical="center"/>
      <protection hidden="1"/>
    </xf>
    <xf numFmtId="0" fontId="6" fillId="0" borderId="35" xfId="0" applyFont="1" applyBorder="1" applyAlignment="1" applyProtection="1">
      <alignment horizontal="center" vertical="center"/>
      <protection hidden="1"/>
    </xf>
    <xf numFmtId="0" fontId="6" fillId="0" borderId="36" xfId="0" applyFont="1" applyBorder="1" applyAlignment="1" applyProtection="1">
      <alignment horizontal="center" vertical="center"/>
      <protection hidden="1"/>
    </xf>
    <xf numFmtId="0" fontId="9" fillId="0" borderId="23" xfId="0" applyFont="1" applyBorder="1" applyAlignment="1" applyProtection="1">
      <alignment horizontal="left" vertical="center"/>
      <protection hidden="1"/>
    </xf>
    <xf numFmtId="3" fontId="6" fillId="0" borderId="2" xfId="0" applyNumberFormat="1" applyFont="1" applyFill="1" applyBorder="1" applyAlignment="1" applyProtection="1">
      <alignment vertical="center"/>
      <protection hidden="1"/>
    </xf>
    <xf numFmtId="3" fontId="6" fillId="0" borderId="3" xfId="0" applyNumberFormat="1" applyFont="1" applyFill="1" applyBorder="1" applyAlignment="1" applyProtection="1">
      <alignment vertical="center"/>
      <protection hidden="1"/>
    </xf>
    <xf numFmtId="3" fontId="6" fillId="0" borderId="5" xfId="0" applyNumberFormat="1" applyFont="1" applyFill="1" applyBorder="1" applyAlignment="1" applyProtection="1">
      <alignment vertical="center"/>
      <protection hidden="1"/>
    </xf>
    <xf numFmtId="3" fontId="6" fillId="0" borderId="0" xfId="0" applyNumberFormat="1" applyFont="1" applyFill="1" applyBorder="1" applyAlignment="1" applyProtection="1">
      <alignment vertical="center"/>
      <protection hidden="1"/>
    </xf>
    <xf numFmtId="0" fontId="6" fillId="0" borderId="5" xfId="0" applyFont="1" applyFill="1" applyBorder="1" applyAlignment="1" applyProtection="1">
      <alignment vertical="center"/>
      <protection hidden="1"/>
    </xf>
    <xf numFmtId="0" fontId="6" fillId="0" borderId="0" xfId="0" applyFont="1" applyFill="1" applyBorder="1" applyAlignment="1" applyProtection="1">
      <alignment vertical="center"/>
      <protection hidden="1"/>
    </xf>
    <xf numFmtId="0" fontId="6" fillId="0" borderId="6" xfId="0" applyFont="1" applyFill="1" applyBorder="1" applyAlignment="1" applyProtection="1">
      <alignment vertical="center"/>
      <protection hidden="1"/>
    </xf>
    <xf numFmtId="0" fontId="4" fillId="0" borderId="2" xfId="0" applyFont="1" applyFill="1" applyBorder="1" applyAlignment="1" applyProtection="1">
      <alignment horizontal="center" vertical="center"/>
      <protection hidden="1"/>
    </xf>
    <xf numFmtId="0" fontId="4" fillId="0" borderId="3" xfId="0" applyFont="1" applyFill="1" applyBorder="1" applyAlignment="1" applyProtection="1">
      <alignment horizontal="center" vertical="center"/>
      <protection hidden="1"/>
    </xf>
    <xf numFmtId="0" fontId="4" fillId="0" borderId="4" xfId="0" applyFont="1" applyFill="1" applyBorder="1" applyAlignment="1" applyProtection="1">
      <alignment horizontal="center" vertical="center"/>
      <protection hidden="1"/>
    </xf>
    <xf numFmtId="38" fontId="6" fillId="0" borderId="2" xfId="0" applyNumberFormat="1" applyFont="1" applyBorder="1" applyAlignment="1" applyProtection="1">
      <alignment vertical="center"/>
      <protection hidden="1"/>
    </xf>
    <xf numFmtId="38" fontId="6" fillId="0" borderId="3" xfId="0" applyNumberFormat="1" applyFont="1" applyBorder="1" applyAlignment="1" applyProtection="1">
      <alignment vertical="center"/>
      <protection hidden="1"/>
    </xf>
    <xf numFmtId="38" fontId="6" fillId="0" borderId="5" xfId="0" applyNumberFormat="1" applyFont="1" applyBorder="1" applyAlignment="1" applyProtection="1">
      <alignment vertical="center"/>
      <protection hidden="1"/>
    </xf>
    <xf numFmtId="38" fontId="6" fillId="0" borderId="0" xfId="0" applyNumberFormat="1" applyFont="1" applyBorder="1" applyAlignment="1" applyProtection="1">
      <alignment vertical="center"/>
      <protection hidden="1"/>
    </xf>
    <xf numFmtId="38" fontId="6" fillId="0" borderId="3" xfId="0" applyNumberFormat="1" applyFont="1" applyBorder="1" applyAlignment="1" applyProtection="1">
      <alignment horizontal="center" vertical="center"/>
      <protection hidden="1"/>
    </xf>
    <xf numFmtId="38" fontId="6" fillId="0" borderId="0" xfId="0" applyNumberFormat="1" applyFont="1" applyBorder="1" applyAlignment="1" applyProtection="1">
      <alignment horizontal="center" vertical="center"/>
      <protection hidden="1"/>
    </xf>
    <xf numFmtId="0" fontId="4" fillId="0" borderId="0" xfId="0" applyFont="1" applyFill="1" applyBorder="1" applyProtection="1">
      <alignment vertical="center"/>
      <protection hidden="1"/>
    </xf>
    <xf numFmtId="0" fontId="4" fillId="0" borderId="6" xfId="0" applyFont="1" applyFill="1" applyBorder="1" applyProtection="1">
      <alignment vertical="center"/>
      <protection hidden="1"/>
    </xf>
    <xf numFmtId="0" fontId="6" fillId="0" borderId="3" xfId="0" applyFont="1" applyFill="1" applyBorder="1" applyAlignment="1" applyProtection="1">
      <alignment horizontal="center" vertical="center"/>
      <protection hidden="1"/>
    </xf>
    <xf numFmtId="0" fontId="6" fillId="0" borderId="0" xfId="0" applyFont="1" applyFill="1" applyBorder="1" applyAlignment="1" applyProtection="1">
      <alignment horizontal="center"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0" fontId="6" fillId="0" borderId="12" xfId="0" applyFont="1" applyBorder="1" applyAlignment="1" applyProtection="1">
      <alignment vertical="center"/>
      <protection hidden="1"/>
    </xf>
    <xf numFmtId="3" fontId="6" fillId="0" borderId="10" xfId="0" applyNumberFormat="1" applyFont="1" applyBorder="1" applyAlignment="1" applyProtection="1">
      <alignment vertical="center"/>
      <protection hidden="1"/>
    </xf>
    <xf numFmtId="3" fontId="6" fillId="0" borderId="11" xfId="0" applyNumberFormat="1" applyFont="1" applyBorder="1" applyAlignment="1" applyProtection="1">
      <alignment vertical="center"/>
      <protection hidden="1"/>
    </xf>
    <xf numFmtId="0" fontId="6" fillId="0" borderId="2" xfId="0" applyFont="1" applyFill="1" applyBorder="1" applyAlignment="1" applyProtection="1">
      <alignment vertical="center"/>
      <protection hidden="1"/>
    </xf>
    <xf numFmtId="0" fontId="6" fillId="0" borderId="3" xfId="0" applyFont="1" applyFill="1" applyBorder="1" applyAlignment="1" applyProtection="1">
      <alignment vertical="center"/>
      <protection hidden="1"/>
    </xf>
    <xf numFmtId="0" fontId="6" fillId="0" borderId="4" xfId="0" applyFont="1" applyFill="1" applyBorder="1" applyAlignment="1" applyProtection="1">
      <alignment vertical="center"/>
      <protection hidden="1"/>
    </xf>
    <xf numFmtId="0" fontId="10" fillId="0" borderId="10" xfId="0" applyFont="1" applyFill="1" applyBorder="1" applyAlignment="1" applyProtection="1">
      <alignment horizontal="center" vertical="center"/>
      <protection hidden="1"/>
    </xf>
    <xf numFmtId="0" fontId="10" fillId="0" borderId="11" xfId="0" applyFont="1" applyFill="1" applyBorder="1" applyAlignment="1" applyProtection="1">
      <alignment horizontal="center" vertical="center"/>
      <protection hidden="1"/>
    </xf>
    <xf numFmtId="0" fontId="6" fillId="0" borderId="2" xfId="0" applyFont="1" applyBorder="1" applyAlignment="1" applyProtection="1">
      <alignmen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6" fillId="0" borderId="5" xfId="0" applyFont="1" applyBorder="1" applyAlignment="1" applyProtection="1">
      <alignment vertical="center"/>
      <protection hidden="1"/>
    </xf>
    <xf numFmtId="0" fontId="6" fillId="0" borderId="0" xfId="0" applyFont="1" applyBorder="1" applyAlignment="1" applyProtection="1">
      <alignment vertical="center"/>
      <protection hidden="1"/>
    </xf>
    <xf numFmtId="0" fontId="6" fillId="0" borderId="6" xfId="0" applyFont="1" applyBorder="1" applyAlignment="1" applyProtection="1">
      <alignment vertical="center"/>
      <protection hidden="1"/>
    </xf>
    <xf numFmtId="0" fontId="4" fillId="0" borderId="1" xfId="0" applyFont="1" applyBorder="1" applyAlignment="1" applyProtection="1">
      <alignment vertical="center"/>
      <protection hidden="1"/>
    </xf>
    <xf numFmtId="0" fontId="6" fillId="0" borderId="48" xfId="0" applyFont="1" applyBorder="1" applyAlignment="1" applyProtection="1">
      <alignment horizontal="center" vertical="center"/>
      <protection hidden="1"/>
    </xf>
    <xf numFmtId="0" fontId="6" fillId="0" borderId="10" xfId="0" applyFont="1" applyBorder="1" applyAlignment="1" applyProtection="1">
      <alignment horizontal="distributed" vertical="center"/>
      <protection hidden="1"/>
    </xf>
    <xf numFmtId="0" fontId="6" fillId="0" borderId="11" xfId="0" applyFont="1" applyBorder="1" applyAlignment="1" applyProtection="1">
      <alignment horizontal="distributed" vertical="center"/>
      <protection hidden="1"/>
    </xf>
    <xf numFmtId="3" fontId="6" fillId="0" borderId="11" xfId="0" applyNumberFormat="1" applyFont="1" applyBorder="1" applyAlignment="1" applyProtection="1">
      <alignment horizontal="center" vertical="center" shrinkToFit="1"/>
      <protection hidden="1"/>
    </xf>
    <xf numFmtId="38" fontId="6" fillId="0" borderId="10" xfId="0" applyNumberFormat="1" applyFont="1" applyBorder="1" applyAlignment="1" applyProtection="1">
      <alignment vertical="center"/>
      <protection hidden="1"/>
    </xf>
    <xf numFmtId="38" fontId="6" fillId="0" borderId="11" xfId="0" applyNumberFormat="1" applyFont="1" applyBorder="1" applyAlignment="1" applyProtection="1">
      <alignment vertical="center"/>
      <protection hidden="1"/>
    </xf>
    <xf numFmtId="38" fontId="6" fillId="0" borderId="39" xfId="0" applyNumberFormat="1" applyFont="1" applyBorder="1" applyAlignment="1" applyProtection="1">
      <alignment horizontal="center" vertical="center"/>
      <protection hidden="1"/>
    </xf>
    <xf numFmtId="38" fontId="6" fillId="0" borderId="40" xfId="0" applyNumberFormat="1" applyFont="1" applyBorder="1" applyAlignment="1" applyProtection="1">
      <alignment horizontal="center" vertical="center"/>
      <protection hidden="1"/>
    </xf>
    <xf numFmtId="38" fontId="6" fillId="0" borderId="41" xfId="0" applyNumberFormat="1" applyFont="1" applyBorder="1" applyAlignment="1" applyProtection="1">
      <alignment horizontal="center" vertical="center"/>
      <protection hidden="1"/>
    </xf>
    <xf numFmtId="38" fontId="6" fillId="0" borderId="42" xfId="0" applyNumberFormat="1" applyFont="1" applyBorder="1" applyAlignment="1" applyProtection="1">
      <alignment horizontal="center" vertical="center"/>
      <protection hidden="1"/>
    </xf>
    <xf numFmtId="38" fontId="6" fillId="0" borderId="43" xfId="0" applyNumberFormat="1" applyFont="1" applyBorder="1" applyAlignment="1" applyProtection="1">
      <alignment horizontal="center" vertical="center"/>
      <protection hidden="1"/>
    </xf>
    <xf numFmtId="38" fontId="6" fillId="0" borderId="44" xfId="0" applyNumberFormat="1" applyFont="1" applyBorder="1" applyAlignment="1" applyProtection="1">
      <alignment horizontal="center" vertical="center"/>
      <protection hidden="1"/>
    </xf>
    <xf numFmtId="0" fontId="6" fillId="0" borderId="1" xfId="0" applyFont="1" applyBorder="1" applyAlignment="1" applyProtection="1">
      <alignment vertical="center"/>
      <protection hidden="1"/>
    </xf>
    <xf numFmtId="38" fontId="11" fillId="0" borderId="5" xfId="0" applyNumberFormat="1" applyFont="1" applyBorder="1" applyAlignment="1" applyProtection="1">
      <alignment horizontal="center" vertical="center" wrapText="1"/>
      <protection hidden="1"/>
    </xf>
    <xf numFmtId="38" fontId="11" fillId="0" borderId="0" xfId="0" applyNumberFormat="1" applyFont="1" applyBorder="1" applyAlignment="1" applyProtection="1">
      <alignment horizontal="center" vertical="center" wrapText="1"/>
      <protection hidden="1"/>
    </xf>
    <xf numFmtId="0" fontId="4" fillId="0" borderId="2" xfId="0" applyFont="1" applyBorder="1" applyAlignment="1" applyProtection="1">
      <alignment vertical="center"/>
      <protection hidden="1"/>
    </xf>
    <xf numFmtId="0" fontId="4" fillId="0" borderId="3" xfId="0" applyFont="1" applyBorder="1" applyAlignment="1" applyProtection="1">
      <alignment vertical="center"/>
      <protection hidden="1"/>
    </xf>
    <xf numFmtId="0" fontId="4" fillId="0" borderId="4" xfId="0" applyFont="1" applyBorder="1" applyAlignment="1" applyProtection="1">
      <alignment vertical="center"/>
      <protection hidden="1"/>
    </xf>
    <xf numFmtId="0" fontId="4" fillId="0" borderId="5" xfId="0" applyFont="1" applyBorder="1" applyAlignment="1" applyProtection="1">
      <alignment vertical="center"/>
      <protection hidden="1"/>
    </xf>
    <xf numFmtId="0" fontId="4" fillId="0" borderId="7" xfId="0" applyFont="1" applyBorder="1" applyAlignment="1" applyProtection="1">
      <alignment vertical="center"/>
      <protection hidden="1"/>
    </xf>
    <xf numFmtId="38" fontId="4" fillId="0" borderId="2" xfId="0" applyNumberFormat="1" applyFont="1" applyBorder="1" applyAlignment="1" applyProtection="1">
      <alignment vertical="center"/>
      <protection hidden="1"/>
    </xf>
    <xf numFmtId="38" fontId="4" fillId="0" borderId="3" xfId="0" applyNumberFormat="1" applyFont="1" applyBorder="1" applyAlignment="1" applyProtection="1">
      <alignment vertical="center"/>
      <protection hidden="1"/>
    </xf>
    <xf numFmtId="38" fontId="4" fillId="0" borderId="5" xfId="0" applyNumberFormat="1" applyFont="1" applyBorder="1" applyAlignment="1" applyProtection="1">
      <alignment vertical="center"/>
      <protection hidden="1"/>
    </xf>
    <xf numFmtId="38" fontId="4" fillId="0" borderId="0" xfId="0" applyNumberFormat="1" applyFont="1" applyBorder="1" applyAlignment="1" applyProtection="1">
      <alignment vertical="center"/>
      <protection hidden="1"/>
    </xf>
    <xf numFmtId="38" fontId="4" fillId="0" borderId="7" xfId="0" applyNumberFormat="1" applyFont="1" applyBorder="1" applyAlignment="1" applyProtection="1">
      <alignment vertical="center"/>
      <protection hidden="1"/>
    </xf>
    <xf numFmtId="38" fontId="4" fillId="0" borderId="8" xfId="0" applyNumberFormat="1" applyFont="1" applyBorder="1" applyAlignment="1" applyProtection="1">
      <alignment vertical="center"/>
      <protection hidden="1"/>
    </xf>
    <xf numFmtId="0" fontId="6" fillId="0" borderId="4" xfId="0" applyFont="1" applyBorder="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6" fillId="0" borderId="9" xfId="0" applyFont="1" applyBorder="1" applyAlignment="1" applyProtection="1">
      <alignment horizontal="center" vertical="center"/>
      <protection hidden="1"/>
    </xf>
    <xf numFmtId="0" fontId="6" fillId="0" borderId="10" xfId="0" applyFont="1" applyBorder="1" applyAlignment="1" applyProtection="1">
      <alignment horizontal="distributed" vertical="center" wrapText="1"/>
      <protection hidden="1"/>
    </xf>
    <xf numFmtId="0" fontId="6" fillId="0" borderId="11" xfId="0" applyFont="1" applyBorder="1" applyAlignment="1" applyProtection="1">
      <alignment horizontal="distributed" vertical="center" wrapText="1"/>
      <protection hidden="1"/>
    </xf>
    <xf numFmtId="0" fontId="9" fillId="0" borderId="1" xfId="0" applyFont="1" applyBorder="1" applyAlignment="1" applyProtection="1">
      <alignment vertical="center"/>
      <protection hidden="1"/>
    </xf>
    <xf numFmtId="38" fontId="4" fillId="0" borderId="1" xfId="0" applyNumberFormat="1" applyFont="1" applyBorder="1" applyAlignment="1" applyProtection="1">
      <alignment vertical="center"/>
      <protection hidden="1"/>
    </xf>
    <xf numFmtId="38" fontId="4" fillId="0" borderId="10" xfId="0" applyNumberFormat="1" applyFont="1" applyBorder="1" applyAlignment="1" applyProtection="1">
      <alignment vertical="center"/>
      <protection hidden="1"/>
    </xf>
    <xf numFmtId="0" fontId="4" fillId="0" borderId="10" xfId="0" applyFont="1" applyBorder="1" applyAlignment="1" applyProtection="1">
      <alignment vertical="center"/>
      <protection hidden="1"/>
    </xf>
    <xf numFmtId="0" fontId="4" fillId="0" borderId="11" xfId="0" applyFont="1" applyBorder="1" applyAlignment="1" applyProtection="1">
      <alignment vertical="center"/>
      <protection hidden="1"/>
    </xf>
    <xf numFmtId="0" fontId="4" fillId="0" borderId="12" xfId="0" applyFont="1" applyBorder="1" applyAlignment="1" applyProtection="1">
      <alignment vertical="center"/>
      <protection hidden="1"/>
    </xf>
    <xf numFmtId="38" fontId="6" fillId="0" borderId="48" xfId="0" applyNumberFormat="1" applyFont="1" applyBorder="1" applyAlignment="1" applyProtection="1">
      <alignment horizontal="center" vertical="center"/>
      <protection hidden="1"/>
    </xf>
    <xf numFmtId="38" fontId="6" fillId="0" borderId="5" xfId="0" applyNumberFormat="1" applyFont="1" applyBorder="1" applyAlignment="1" applyProtection="1">
      <alignment horizontal="center" vertical="center"/>
      <protection hidden="1"/>
    </xf>
    <xf numFmtId="38" fontId="6" fillId="0" borderId="7" xfId="0" applyNumberFormat="1" applyFont="1" applyBorder="1" applyAlignment="1" applyProtection="1">
      <alignment vertical="center"/>
      <protection hidden="1"/>
    </xf>
    <xf numFmtId="38" fontId="6" fillId="0" borderId="8" xfId="0" applyNumberFormat="1" applyFont="1" applyBorder="1" applyAlignment="1" applyProtection="1">
      <alignment vertical="center"/>
      <protection hidden="1"/>
    </xf>
    <xf numFmtId="0" fontId="4" fillId="0" borderId="2" xfId="0" applyFont="1" applyBorder="1" applyAlignment="1" applyProtection="1">
      <alignment horizontal="center" vertical="center" wrapText="1"/>
      <protection hidden="1"/>
    </xf>
    <xf numFmtId="0" fontId="4" fillId="0" borderId="3" xfId="0" applyFont="1" applyBorder="1" applyAlignment="1" applyProtection="1">
      <alignment horizontal="center" vertical="center" wrapText="1"/>
      <protection hidden="1"/>
    </xf>
    <xf numFmtId="0" fontId="4" fillId="0" borderId="4" xfId="0" applyFont="1" applyBorder="1" applyAlignment="1" applyProtection="1">
      <alignment horizontal="center" vertical="center" wrapText="1"/>
      <protection hidden="1"/>
    </xf>
    <xf numFmtId="0" fontId="4" fillId="0" borderId="7"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9"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protection hidden="1"/>
    </xf>
    <xf numFmtId="0" fontId="4" fillId="0" borderId="3" xfId="0" applyFont="1" applyBorder="1" applyAlignment="1" applyProtection="1">
      <alignment horizontal="center" vertical="center"/>
      <protection hidden="1"/>
    </xf>
    <xf numFmtId="0" fontId="4" fillId="0" borderId="4" xfId="0" applyFont="1" applyBorder="1" applyAlignment="1" applyProtection="1">
      <alignment horizontal="center" vertical="center"/>
      <protection hidden="1"/>
    </xf>
    <xf numFmtId="0" fontId="4" fillId="2" borderId="2" xfId="0" applyFont="1" applyFill="1" applyBorder="1" applyAlignment="1" applyProtection="1">
      <alignment horizontal="center" vertical="center"/>
      <protection locked="0"/>
    </xf>
    <xf numFmtId="0" fontId="4" fillId="2" borderId="3" xfId="0" applyFont="1" applyFill="1" applyBorder="1" applyAlignment="1" applyProtection="1">
      <alignment horizontal="center" vertical="center"/>
      <protection locked="0"/>
    </xf>
    <xf numFmtId="0" fontId="4" fillId="2" borderId="4" xfId="0" applyFont="1" applyFill="1" applyBorder="1" applyAlignment="1" applyProtection="1">
      <alignment horizontal="center" vertical="center"/>
      <protection locked="0"/>
    </xf>
    <xf numFmtId="0" fontId="4" fillId="2" borderId="7" xfId="0" applyFont="1" applyFill="1" applyBorder="1" applyAlignment="1" applyProtection="1">
      <alignment horizontal="center" vertical="center"/>
      <protection locked="0"/>
    </xf>
    <xf numFmtId="0" fontId="4" fillId="2" borderId="8" xfId="0" applyFont="1" applyFill="1" applyBorder="1" applyAlignment="1" applyProtection="1">
      <alignment horizontal="center" vertical="center"/>
      <protection locked="0"/>
    </xf>
    <xf numFmtId="0" fontId="4" fillId="2" borderId="9" xfId="0" applyFont="1" applyFill="1" applyBorder="1" applyAlignment="1" applyProtection="1">
      <alignment horizontal="center" vertical="center"/>
      <protection locked="0"/>
    </xf>
    <xf numFmtId="0" fontId="4" fillId="0" borderId="7" xfId="0" applyFont="1" applyBorder="1" applyAlignment="1" applyProtection="1">
      <alignment horizontal="center" vertical="center"/>
      <protection hidden="1"/>
    </xf>
    <xf numFmtId="0" fontId="4" fillId="0" borderId="8" xfId="0" applyFont="1" applyBorder="1" applyAlignment="1" applyProtection="1">
      <alignment horizontal="center" vertical="center"/>
      <protection hidden="1"/>
    </xf>
    <xf numFmtId="0" fontId="4" fillId="0" borderId="9" xfId="0" applyFont="1" applyBorder="1" applyAlignment="1" applyProtection="1">
      <alignment horizontal="center" vertical="center"/>
      <protection hidden="1"/>
    </xf>
    <xf numFmtId="0" fontId="4" fillId="0" borderId="0" xfId="0" applyFont="1" applyFill="1" applyAlignment="1" applyProtection="1">
      <alignment horizontal="center" vertical="center"/>
      <protection hidden="1"/>
    </xf>
    <xf numFmtId="0" fontId="5" fillId="0" borderId="8" xfId="0" applyFont="1" applyBorder="1" applyAlignment="1" applyProtection="1">
      <alignment horizontal="center" vertical="center"/>
      <protection hidden="1"/>
    </xf>
    <xf numFmtId="0" fontId="4" fillId="0" borderId="1" xfId="0" applyFont="1" applyBorder="1" applyAlignment="1" applyProtection="1">
      <alignment horizontal="center" vertical="center" wrapText="1"/>
      <protection hidden="1"/>
    </xf>
    <xf numFmtId="0" fontId="4" fillId="0" borderId="2" xfId="0" applyFont="1" applyFill="1" applyBorder="1" applyAlignment="1" applyProtection="1">
      <alignment vertical="center" wrapText="1"/>
    </xf>
    <xf numFmtId="0" fontId="4" fillId="0" borderId="3" xfId="0" applyFont="1" applyFill="1" applyBorder="1" applyAlignment="1" applyProtection="1">
      <alignment vertical="center" wrapText="1"/>
    </xf>
    <xf numFmtId="0" fontId="4" fillId="0" borderId="4" xfId="0" applyFont="1" applyFill="1" applyBorder="1" applyAlignment="1" applyProtection="1">
      <alignment vertical="center" wrapText="1"/>
    </xf>
    <xf numFmtId="0" fontId="4" fillId="0" borderId="5" xfId="0" applyFont="1" applyFill="1" applyBorder="1" applyAlignment="1" applyProtection="1">
      <alignment vertical="center" wrapText="1"/>
    </xf>
    <xf numFmtId="0" fontId="4" fillId="0" borderId="0" xfId="0" applyFont="1" applyFill="1" applyBorder="1" applyAlignment="1" applyProtection="1">
      <alignment vertical="center" wrapText="1"/>
    </xf>
    <xf numFmtId="0" fontId="4" fillId="0" borderId="6" xfId="0" applyFont="1" applyFill="1" applyBorder="1" applyAlignment="1" applyProtection="1">
      <alignment vertical="center" wrapText="1"/>
    </xf>
    <xf numFmtId="0" fontId="4" fillId="0" borderId="7" xfId="0" applyFont="1" applyFill="1" applyBorder="1" applyAlignment="1" applyProtection="1">
      <alignment vertical="center" wrapText="1"/>
    </xf>
    <xf numFmtId="0" fontId="4" fillId="0" borderId="8" xfId="0" applyFont="1" applyFill="1" applyBorder="1" applyAlignment="1" applyProtection="1">
      <alignment vertical="center" wrapText="1"/>
    </xf>
    <xf numFmtId="0" fontId="4" fillId="0" borderId="9" xfId="0" applyFont="1" applyFill="1" applyBorder="1" applyAlignment="1" applyProtection="1">
      <alignment vertical="center" wrapText="1"/>
    </xf>
    <xf numFmtId="0" fontId="4" fillId="0" borderId="1" xfId="0" applyFont="1" applyFill="1" applyBorder="1" applyAlignment="1" applyProtection="1">
      <alignment vertical="center"/>
    </xf>
    <xf numFmtId="0" fontId="4" fillId="0" borderId="8" xfId="0" applyFont="1" applyBorder="1" applyAlignment="1" applyProtection="1">
      <alignment vertical="center" wrapText="1"/>
      <protection hidden="1"/>
    </xf>
    <xf numFmtId="0" fontId="4" fillId="0" borderId="2" xfId="0" applyFont="1" applyBorder="1" applyAlignment="1" applyProtection="1">
      <alignment horizontal="distributed" vertical="center" justifyLastLine="1"/>
      <protection hidden="1"/>
    </xf>
    <xf numFmtId="0" fontId="4" fillId="0" borderId="3" xfId="0" applyFont="1" applyBorder="1" applyAlignment="1" applyProtection="1">
      <alignment horizontal="distributed" vertical="center" justifyLastLine="1"/>
      <protection hidden="1"/>
    </xf>
    <xf numFmtId="0" fontId="4" fillId="0" borderId="4" xfId="0" applyFont="1" applyBorder="1" applyAlignment="1" applyProtection="1">
      <alignment horizontal="distributed" vertical="center" justifyLastLine="1"/>
      <protection hidden="1"/>
    </xf>
    <xf numFmtId="0" fontId="4" fillId="0" borderId="7" xfId="0" applyFont="1" applyBorder="1" applyAlignment="1" applyProtection="1">
      <alignment horizontal="distributed" vertical="center" justifyLastLine="1"/>
      <protection hidden="1"/>
    </xf>
    <xf numFmtId="0" fontId="4" fillId="0" borderId="8" xfId="0" applyFont="1" applyBorder="1" applyAlignment="1" applyProtection="1">
      <alignment horizontal="distributed" vertical="center" justifyLastLine="1"/>
      <protection hidden="1"/>
    </xf>
    <xf numFmtId="0" fontId="4" fillId="0" borderId="9" xfId="0" applyFont="1" applyBorder="1" applyAlignment="1" applyProtection="1">
      <alignment horizontal="distributed" vertical="center" justifyLastLine="1"/>
      <protection hidden="1"/>
    </xf>
    <xf numFmtId="0" fontId="11" fillId="0" borderId="1" xfId="0" applyFont="1" applyBorder="1" applyAlignment="1" applyProtection="1">
      <alignment horizontal="center" vertical="center"/>
      <protection hidden="1"/>
    </xf>
    <xf numFmtId="0" fontId="4" fillId="0" borderId="10" xfId="0" applyFont="1" applyBorder="1" applyAlignment="1" applyProtection="1">
      <alignment horizontal="distributed" vertical="center" justifyLastLine="1"/>
      <protection hidden="1"/>
    </xf>
    <xf numFmtId="0" fontId="4" fillId="0" borderId="11" xfId="0" applyFont="1" applyBorder="1" applyAlignment="1" applyProtection="1">
      <alignment horizontal="distributed" vertical="center" justifyLastLine="1"/>
      <protection hidden="1"/>
    </xf>
    <xf numFmtId="0" fontId="4" fillId="0" borderId="12" xfId="0" applyFont="1" applyBorder="1" applyAlignment="1" applyProtection="1">
      <alignment horizontal="distributed" vertical="center" justifyLastLine="1"/>
      <protection hidden="1"/>
    </xf>
    <xf numFmtId="0" fontId="8" fillId="0" borderId="2" xfId="0" applyFont="1" applyBorder="1" applyAlignment="1" applyProtection="1">
      <alignment horizontal="center" vertical="center" wrapText="1"/>
      <protection hidden="1"/>
    </xf>
    <xf numFmtId="0" fontId="8" fillId="0" borderId="3" xfId="0" applyFont="1" applyBorder="1" applyAlignment="1" applyProtection="1">
      <alignment horizontal="center" vertical="center" wrapText="1"/>
      <protection hidden="1"/>
    </xf>
    <xf numFmtId="0" fontId="8" fillId="0" borderId="4" xfId="0" applyFont="1" applyBorder="1" applyAlignment="1" applyProtection="1">
      <alignment horizontal="center" vertical="center" wrapText="1"/>
      <protection hidden="1"/>
    </xf>
    <xf numFmtId="0" fontId="8" fillId="0" borderId="7" xfId="0" applyFont="1" applyBorder="1" applyAlignment="1" applyProtection="1">
      <alignment horizontal="center" vertical="center" wrapText="1"/>
      <protection hidden="1"/>
    </xf>
    <xf numFmtId="0" fontId="8" fillId="0" borderId="8" xfId="0" applyFont="1" applyBorder="1" applyAlignment="1" applyProtection="1">
      <alignment horizontal="center" vertical="center" wrapText="1"/>
      <protection hidden="1"/>
    </xf>
    <xf numFmtId="0" fontId="8" fillId="0" borderId="9" xfId="0" applyFont="1" applyBorder="1" applyAlignment="1" applyProtection="1">
      <alignment horizontal="center" vertical="center" wrapText="1"/>
      <protection hidden="1"/>
    </xf>
    <xf numFmtId="0" fontId="4" fillId="0" borderId="10" xfId="0" applyFont="1" applyBorder="1" applyAlignment="1" applyProtection="1">
      <alignment horizontal="center" vertical="center"/>
      <protection hidden="1"/>
    </xf>
    <xf numFmtId="0" fontId="4" fillId="0" borderId="11" xfId="0" applyFont="1" applyBorder="1" applyAlignment="1" applyProtection="1">
      <alignment horizontal="center" vertical="center"/>
      <protection hidden="1"/>
    </xf>
    <xf numFmtId="0" fontId="4" fillId="0" borderId="12" xfId="0" applyFont="1" applyBorder="1" applyAlignment="1" applyProtection="1">
      <alignment horizontal="center" vertical="center"/>
      <protection hidden="1"/>
    </xf>
    <xf numFmtId="0" fontId="8" fillId="0" borderId="1" xfId="0" applyFont="1" applyBorder="1" applyAlignment="1" applyProtection="1">
      <alignment horizontal="center" vertical="center"/>
      <protection hidden="1"/>
    </xf>
    <xf numFmtId="0" fontId="8" fillId="0" borderId="10" xfId="0" applyFont="1" applyBorder="1" applyAlignment="1" applyProtection="1">
      <alignment horizontal="center" vertical="center"/>
      <protection hidden="1"/>
    </xf>
    <xf numFmtId="0" fontId="4" fillId="0" borderId="1" xfId="0" applyFont="1" applyFill="1" applyBorder="1" applyAlignment="1" applyProtection="1">
      <alignment horizontal="center" vertical="center"/>
      <protection hidden="1"/>
    </xf>
    <xf numFmtId="0" fontId="4" fillId="0" borderId="0" xfId="0" applyFont="1" applyAlignment="1" applyProtection="1">
      <alignment horizontal="center" vertical="center"/>
      <protection hidden="1"/>
    </xf>
    <xf numFmtId="0" fontId="4" fillId="0" borderId="45" xfId="0" applyFont="1" applyBorder="1" applyAlignment="1" applyProtection="1">
      <alignment vertical="center"/>
      <protection hidden="1"/>
    </xf>
    <xf numFmtId="0" fontId="4" fillId="0" borderId="46" xfId="0" applyFont="1" applyBorder="1" applyAlignment="1" applyProtection="1">
      <alignment vertical="center"/>
      <protection hidden="1"/>
    </xf>
    <xf numFmtId="0" fontId="4" fillId="0" borderId="47" xfId="0" applyFont="1" applyBorder="1" applyAlignment="1" applyProtection="1">
      <alignment vertical="center"/>
      <protection hidden="1"/>
    </xf>
    <xf numFmtId="0" fontId="4" fillId="0" borderId="10" xfId="0" applyFont="1" applyFill="1" applyBorder="1" applyAlignment="1" applyProtection="1">
      <alignment vertical="center"/>
      <protection hidden="1"/>
    </xf>
    <xf numFmtId="0" fontId="4" fillId="0" borderId="11" xfId="0" applyFont="1" applyFill="1" applyBorder="1" applyAlignment="1" applyProtection="1">
      <alignment vertical="center"/>
      <protection hidden="1"/>
    </xf>
    <xf numFmtId="0" fontId="4" fillId="0" borderId="12" xfId="0" applyFont="1" applyFill="1" applyBorder="1" applyAlignment="1" applyProtection="1">
      <alignment vertical="center"/>
      <protection hidden="1"/>
    </xf>
    <xf numFmtId="0" fontId="4" fillId="0" borderId="11" xfId="0" applyFont="1" applyBorder="1" applyAlignment="1" applyProtection="1">
      <alignment vertical="center" shrinkToFit="1"/>
      <protection hidden="1"/>
    </xf>
    <xf numFmtId="0" fontId="4" fillId="0" borderId="12" xfId="0" applyFont="1" applyBorder="1" applyAlignment="1" applyProtection="1">
      <alignment vertical="center" shrinkToFit="1"/>
      <protection hidden="1"/>
    </xf>
    <xf numFmtId="0" fontId="4" fillId="0" borderId="5" xfId="0" applyFont="1" applyBorder="1" applyAlignment="1" applyProtection="1">
      <alignment horizontal="center" vertical="center"/>
      <protection hidden="1"/>
    </xf>
    <xf numFmtId="0" fontId="4" fillId="0" borderId="6" xfId="0" applyFont="1" applyBorder="1" applyAlignment="1" applyProtection="1">
      <alignment horizontal="center" vertical="center"/>
      <protection hidden="1"/>
    </xf>
    <xf numFmtId="0" fontId="4" fillId="0" borderId="2" xfId="0" applyFont="1" applyFill="1" applyBorder="1" applyAlignment="1" applyProtection="1">
      <alignment vertical="center"/>
      <protection hidden="1"/>
    </xf>
    <xf numFmtId="0" fontId="4" fillId="0" borderId="3" xfId="0" applyFont="1" applyFill="1" applyBorder="1" applyAlignment="1" applyProtection="1">
      <alignment vertical="center"/>
      <protection hidden="1"/>
    </xf>
    <xf numFmtId="0" fontId="4" fillId="0" borderId="4" xfId="0" applyFont="1" applyFill="1" applyBorder="1" applyAlignment="1" applyProtection="1">
      <alignment vertical="center"/>
      <protection hidden="1"/>
    </xf>
    <xf numFmtId="0" fontId="4" fillId="0" borderId="5" xfId="0" applyFont="1" applyFill="1" applyBorder="1" applyAlignment="1" applyProtection="1">
      <alignment vertical="center"/>
      <protection hidden="1"/>
    </xf>
    <xf numFmtId="0" fontId="4" fillId="0" borderId="0" xfId="0" applyFont="1" applyFill="1" applyBorder="1" applyAlignment="1" applyProtection="1">
      <alignment vertical="center"/>
      <protection hidden="1"/>
    </xf>
    <xf numFmtId="0" fontId="4" fillId="0" borderId="6" xfId="0" applyFont="1" applyFill="1" applyBorder="1" applyAlignment="1" applyProtection="1">
      <alignment vertical="center"/>
      <protection hidden="1"/>
    </xf>
    <xf numFmtId="0" fontId="4" fillId="0" borderId="7" xfId="0" applyFont="1" applyFill="1" applyBorder="1" applyAlignment="1" applyProtection="1">
      <alignment vertical="center"/>
      <protection hidden="1"/>
    </xf>
    <xf numFmtId="0" fontId="4" fillId="0" borderId="8" xfId="0" applyFont="1" applyFill="1" applyBorder="1" applyAlignment="1" applyProtection="1">
      <alignment vertical="center"/>
      <protection hidden="1"/>
    </xf>
    <xf numFmtId="0" fontId="4" fillId="0" borderId="9" xfId="0" applyFont="1" applyFill="1" applyBorder="1" applyAlignment="1" applyProtection="1">
      <alignment vertical="center"/>
      <protection hidden="1"/>
    </xf>
    <xf numFmtId="0" fontId="4" fillId="0" borderId="0" xfId="0" applyFont="1" applyBorder="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8" fillId="0" borderId="5" xfId="0" applyFont="1" applyBorder="1" applyAlignment="1" applyProtection="1">
      <alignment horizontal="center" vertical="center"/>
      <protection hidden="1"/>
    </xf>
    <xf numFmtId="0" fontId="8" fillId="0" borderId="0"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8" fillId="0" borderId="8" xfId="0" applyFont="1" applyBorder="1" applyAlignment="1" applyProtection="1">
      <alignment horizontal="center" vertical="center"/>
      <protection hidden="1"/>
    </xf>
    <xf numFmtId="0" fontId="8" fillId="0" borderId="13" xfId="0" applyFont="1" applyBorder="1" applyAlignment="1" applyProtection="1">
      <alignment horizontal="center" vertical="center"/>
      <protection hidden="1"/>
    </xf>
    <xf numFmtId="0" fontId="4" fillId="0" borderId="13" xfId="0" applyFont="1" applyBorder="1" applyAlignment="1" applyProtection="1">
      <alignment vertical="center"/>
      <protection hidden="1"/>
    </xf>
    <xf numFmtId="0" fontId="4" fillId="2" borderId="5" xfId="0" applyFont="1" applyFill="1" applyBorder="1" applyAlignment="1" applyProtection="1">
      <alignment horizontal="center" vertical="center"/>
      <protection locked="0"/>
    </xf>
    <xf numFmtId="0" fontId="4" fillId="2" borderId="0" xfId="0" applyFont="1" applyFill="1" applyBorder="1" applyAlignment="1" applyProtection="1">
      <alignment horizontal="center" vertical="center"/>
      <protection locked="0"/>
    </xf>
    <xf numFmtId="0" fontId="4" fillId="2" borderId="6" xfId="0" applyFont="1" applyFill="1" applyBorder="1" applyAlignment="1" applyProtection="1">
      <alignment horizontal="center" vertical="center"/>
      <protection locked="0"/>
    </xf>
    <xf numFmtId="0" fontId="8" fillId="0" borderId="48" xfId="0" applyFont="1" applyBorder="1" applyAlignment="1" applyProtection="1">
      <alignment horizontal="center" vertical="center"/>
      <protection hidden="1"/>
    </xf>
    <xf numFmtId="0" fontId="4" fillId="0" borderId="49" xfId="0" applyFont="1" applyBorder="1" applyAlignment="1" applyProtection="1">
      <alignment vertical="center"/>
      <protection hidden="1"/>
    </xf>
    <xf numFmtId="0" fontId="4" fillId="2" borderId="37" xfId="0" applyFont="1" applyFill="1" applyBorder="1" applyAlignment="1" applyProtection="1">
      <alignment horizontal="center" vertical="center"/>
      <protection locked="0"/>
    </xf>
    <xf numFmtId="0" fontId="4" fillId="2" borderId="50" xfId="0" applyFont="1" applyFill="1" applyBorder="1" applyAlignment="1" applyProtection="1">
      <alignment horizontal="center" vertical="center"/>
      <protection locked="0"/>
    </xf>
    <xf numFmtId="0" fontId="4" fillId="2" borderId="38" xfId="0" applyFont="1" applyFill="1" applyBorder="1" applyAlignment="1" applyProtection="1">
      <alignment horizontal="center" vertical="center"/>
      <protection locked="0"/>
    </xf>
    <xf numFmtId="0" fontId="4" fillId="0" borderId="8" xfId="0" applyFont="1" applyBorder="1" applyProtection="1">
      <alignment vertical="center"/>
      <protection hidden="1"/>
    </xf>
    <xf numFmtId="0" fontId="4" fillId="0" borderId="9" xfId="0" applyFont="1" applyBorder="1" applyProtection="1">
      <alignment vertical="center"/>
      <protection hidden="1"/>
    </xf>
    <xf numFmtId="0" fontId="4" fillId="0" borderId="9" xfId="0" applyFont="1" applyBorder="1" applyAlignment="1" applyProtection="1">
      <alignment vertical="center" shrinkToFit="1"/>
      <protection hidden="1"/>
    </xf>
    <xf numFmtId="0" fontId="4" fillId="0" borderId="20" xfId="0" applyFont="1" applyBorder="1" applyAlignment="1" applyProtection="1">
      <alignment vertical="center" shrinkToFit="1"/>
      <protection hidden="1"/>
    </xf>
    <xf numFmtId="0" fontId="4" fillId="3" borderId="2" xfId="0" applyFont="1" applyFill="1" applyBorder="1" applyAlignment="1" applyProtection="1">
      <alignment horizontal="center" vertical="center"/>
      <protection hidden="1"/>
    </xf>
    <xf numFmtId="0" fontId="4" fillId="3" borderId="3" xfId="0" applyFont="1" applyFill="1" applyBorder="1" applyAlignment="1" applyProtection="1">
      <alignment horizontal="center" vertical="center"/>
      <protection hidden="1"/>
    </xf>
    <xf numFmtId="0" fontId="4" fillId="3" borderId="4" xfId="0" applyFont="1" applyFill="1" applyBorder="1" applyAlignment="1" applyProtection="1">
      <alignment horizontal="center" vertical="center"/>
      <protection hidden="1"/>
    </xf>
    <xf numFmtId="0" fontId="4" fillId="0" borderId="20" xfId="0" applyFont="1" applyBorder="1" applyAlignment="1" applyProtection="1">
      <alignment horizontal="center" vertical="center"/>
      <protection hidden="1"/>
    </xf>
    <xf numFmtId="0" fontId="4" fillId="3" borderId="5" xfId="0" applyFont="1" applyFill="1" applyBorder="1" applyAlignment="1" applyProtection="1">
      <alignment horizontal="center" vertical="center"/>
      <protection hidden="1"/>
    </xf>
    <xf numFmtId="0" fontId="4" fillId="3" borderId="0" xfId="0" applyFont="1" applyFill="1" applyBorder="1" applyAlignment="1" applyProtection="1">
      <alignment horizontal="center" vertical="center"/>
      <protection hidden="1"/>
    </xf>
    <xf numFmtId="0" fontId="4" fillId="3" borderId="6" xfId="0" applyFont="1" applyFill="1" applyBorder="1" applyAlignment="1" applyProtection="1">
      <alignment horizontal="center" vertical="center"/>
      <protection hidden="1"/>
    </xf>
    <xf numFmtId="0" fontId="8" fillId="0" borderId="51" xfId="0" applyFont="1" applyBorder="1" applyAlignment="1" applyProtection="1">
      <alignment horizontal="center" vertical="center"/>
      <protection hidden="1"/>
    </xf>
    <xf numFmtId="0" fontId="8" fillId="0" borderId="26" xfId="0" applyFont="1" applyBorder="1" applyAlignment="1" applyProtection="1">
      <alignment horizontal="center" vertical="center"/>
      <protection hidden="1"/>
    </xf>
    <xf numFmtId="0" fontId="4" fillId="0" borderId="37" xfId="0" applyFont="1" applyFill="1" applyBorder="1" applyAlignment="1" applyProtection="1">
      <alignment vertical="center"/>
      <protection hidden="1"/>
    </xf>
    <xf numFmtId="0" fontId="4" fillId="0" borderId="50" xfId="0" applyFont="1" applyFill="1" applyBorder="1" applyAlignment="1" applyProtection="1">
      <alignment vertical="center"/>
      <protection hidden="1"/>
    </xf>
    <xf numFmtId="0" fontId="4" fillId="0" borderId="38" xfId="0" applyFont="1" applyFill="1" applyBorder="1" applyAlignment="1" applyProtection="1">
      <alignment vertical="center"/>
      <protection hidden="1"/>
    </xf>
    <xf numFmtId="0" fontId="4" fillId="0" borderId="45" xfId="0" applyFont="1" applyBorder="1" applyAlignment="1" applyProtection="1">
      <alignment horizontal="center" vertical="center"/>
      <protection hidden="1"/>
    </xf>
    <xf numFmtId="0" fontId="4" fillId="0" borderId="46" xfId="0" applyFont="1" applyBorder="1" applyAlignment="1" applyProtection="1">
      <alignment horizontal="center" vertical="center"/>
      <protection hidden="1"/>
    </xf>
    <xf numFmtId="0" fontId="4" fillId="0" borderId="47" xfId="0" applyFont="1" applyBorder="1" applyAlignment="1" applyProtection="1">
      <alignment horizontal="center" vertical="center"/>
      <protection hidden="1"/>
    </xf>
    <xf numFmtId="0" fontId="4" fillId="0" borderId="10" xfId="0" applyFont="1" applyBorder="1" applyAlignment="1" applyProtection="1">
      <alignment vertical="center" shrinkToFit="1"/>
      <protection hidden="1"/>
    </xf>
    <xf numFmtId="0" fontId="8" fillId="0" borderId="29" xfId="0" applyFont="1" applyBorder="1" applyAlignment="1" applyProtection="1">
      <alignment horizontal="center" vertical="center"/>
      <protection hidden="1"/>
    </xf>
    <xf numFmtId="0" fontId="8" fillId="0" borderId="17" xfId="0" applyFont="1" applyBorder="1" applyAlignment="1" applyProtection="1">
      <alignment horizontal="center" vertical="center"/>
      <protection hidden="1"/>
    </xf>
    <xf numFmtId="0" fontId="4" fillId="0" borderId="20" xfId="0" applyFont="1" applyBorder="1" applyAlignment="1" applyProtection="1">
      <alignment vertical="center"/>
      <protection hidden="1"/>
    </xf>
    <xf numFmtId="0" fontId="4" fillId="0" borderId="42" xfId="0" applyFont="1" applyBorder="1" applyAlignment="1" applyProtection="1">
      <alignment horizontal="center" vertical="center"/>
      <protection hidden="1"/>
    </xf>
    <xf numFmtId="0" fontId="4" fillId="0" borderId="43" xfId="0" applyFont="1" applyBorder="1" applyAlignment="1" applyProtection="1">
      <alignment horizontal="center" vertical="center"/>
      <protection hidden="1"/>
    </xf>
    <xf numFmtId="0" fontId="4" fillId="0" borderId="44" xfId="0" applyFont="1" applyBorder="1" applyAlignment="1" applyProtection="1">
      <alignment horizontal="center" vertical="center"/>
      <protection hidden="1"/>
    </xf>
    <xf numFmtId="0" fontId="7" fillId="0" borderId="10" xfId="0" applyFont="1" applyBorder="1" applyAlignment="1" applyProtection="1">
      <alignment horizontal="center" vertical="center"/>
      <protection hidden="1"/>
    </xf>
    <xf numFmtId="0" fontId="7" fillId="0" borderId="11" xfId="0" applyFont="1" applyBorder="1" applyAlignment="1" applyProtection="1">
      <alignment horizontal="center" vertical="center"/>
      <protection hidden="1"/>
    </xf>
    <xf numFmtId="0" fontId="7" fillId="0" borderId="12" xfId="0" applyFont="1" applyBorder="1" applyAlignment="1" applyProtection="1">
      <alignment horizontal="center" vertical="center"/>
      <protection hidden="1"/>
    </xf>
    <xf numFmtId="0" fontId="4" fillId="0" borderId="1" xfId="0" applyFont="1" applyBorder="1" applyAlignment="1" applyProtection="1">
      <alignment horizontal="center" vertical="center"/>
      <protection locked="0"/>
    </xf>
    <xf numFmtId="0" fontId="4" fillId="0" borderId="13" xfId="0" applyFont="1" applyBorder="1" applyAlignment="1" applyProtection="1">
      <alignment horizontal="center" vertical="center"/>
      <protection hidden="1"/>
    </xf>
    <xf numFmtId="0" fontId="4" fillId="0" borderId="7" xfId="0" applyFont="1" applyBorder="1" applyAlignment="1" applyProtection="1">
      <alignment horizontal="center" vertical="center" shrinkToFit="1"/>
      <protection hidden="1"/>
    </xf>
    <xf numFmtId="0" fontId="4" fillId="0" borderId="8" xfId="0" applyFont="1" applyBorder="1" applyAlignment="1" applyProtection="1">
      <alignment horizontal="center" vertical="center" shrinkToFit="1"/>
      <protection hidden="1"/>
    </xf>
    <xf numFmtId="0" fontId="4" fillId="0" borderId="9" xfId="0" applyFont="1" applyBorder="1" applyAlignment="1" applyProtection="1">
      <alignment horizontal="center" vertical="center" shrinkToFit="1"/>
      <protection hidden="1"/>
    </xf>
    <xf numFmtId="0" fontId="3" fillId="0" borderId="10" xfId="0" applyFont="1" applyBorder="1" applyAlignment="1" applyProtection="1">
      <alignment horizontal="distributed" vertical="center" justifyLastLine="1"/>
      <protection hidden="1"/>
    </xf>
    <xf numFmtId="0" fontId="3" fillId="0" borderId="11" xfId="0" applyFont="1" applyBorder="1" applyAlignment="1" applyProtection="1">
      <alignment horizontal="distributed" vertical="center" justifyLastLine="1"/>
      <protection hidden="1"/>
    </xf>
    <xf numFmtId="0" fontId="3" fillId="0" borderId="12" xfId="0" applyFont="1" applyBorder="1" applyAlignment="1" applyProtection="1">
      <alignment horizontal="distributed" vertical="center" justifyLastLine="1"/>
      <protection hidden="1"/>
    </xf>
    <xf numFmtId="0" fontId="7" fillId="0" borderId="2" xfId="0" applyFont="1" applyBorder="1" applyAlignment="1" applyProtection="1">
      <alignment horizontal="center" vertical="center" shrinkToFit="1"/>
      <protection hidden="1"/>
    </xf>
    <xf numFmtId="0" fontId="7" fillId="0" borderId="3" xfId="0" applyFont="1" applyBorder="1" applyAlignment="1" applyProtection="1">
      <alignment horizontal="center" vertical="center" shrinkToFit="1"/>
      <protection hidden="1"/>
    </xf>
    <xf numFmtId="0" fontId="7" fillId="0" borderId="4" xfId="0" applyFont="1" applyBorder="1" applyAlignment="1" applyProtection="1">
      <alignment horizontal="center" vertical="center" shrinkToFit="1"/>
      <protection hidden="1"/>
    </xf>
    <xf numFmtId="0" fontId="7" fillId="0" borderId="7" xfId="0" applyFont="1" applyBorder="1" applyAlignment="1" applyProtection="1">
      <alignment horizontal="center" vertical="center" shrinkToFit="1"/>
      <protection hidden="1"/>
    </xf>
    <xf numFmtId="0" fontId="7" fillId="0" borderId="8" xfId="0" applyFont="1" applyBorder="1" applyAlignment="1" applyProtection="1">
      <alignment horizontal="center" vertical="center" shrinkToFit="1"/>
      <protection hidden="1"/>
    </xf>
    <xf numFmtId="0" fontId="7" fillId="0" borderId="9" xfId="0" applyFont="1" applyBorder="1" applyAlignment="1" applyProtection="1">
      <alignment horizontal="center" vertical="center" shrinkToFit="1"/>
      <protection hidden="1"/>
    </xf>
    <xf numFmtId="0" fontId="4" fillId="0" borderId="3" xfId="0" applyFont="1" applyBorder="1" applyAlignment="1" applyProtection="1">
      <alignment horizontal="right" vertical="center"/>
      <protection hidden="1"/>
    </xf>
    <xf numFmtId="0" fontId="4" fillId="0" borderId="0" xfId="0" applyFont="1" applyBorder="1" applyAlignment="1" applyProtection="1">
      <alignment horizontal="right" vertical="center"/>
      <protection hidden="1"/>
    </xf>
    <xf numFmtId="38" fontId="4" fillId="0" borderId="0" xfId="0" applyNumberFormat="1" applyFont="1" applyBorder="1" applyAlignment="1" applyProtection="1">
      <alignment horizontal="center" vertical="center"/>
      <protection hidden="1"/>
    </xf>
    <xf numFmtId="38" fontId="4" fillId="0" borderId="3" xfId="0" applyNumberFormat="1" applyFont="1" applyBorder="1" applyAlignment="1" applyProtection="1">
      <alignment horizontal="center" vertical="center"/>
      <protection hidden="1"/>
    </xf>
    <xf numFmtId="0" fontId="4" fillId="0" borderId="0" xfId="0" applyFont="1" applyFill="1" applyBorder="1" applyAlignment="1" applyProtection="1">
      <alignment horizontal="center" vertical="center"/>
      <protection hidden="1"/>
    </xf>
    <xf numFmtId="38" fontId="4" fillId="0" borderId="0" xfId="0" applyNumberFormat="1" applyFont="1" applyBorder="1" applyAlignment="1" applyProtection="1">
      <alignment horizontal="distributed" vertical="center" justifyLastLine="1"/>
      <protection hidden="1"/>
    </xf>
    <xf numFmtId="0" fontId="4" fillId="0" borderId="10" xfId="0" applyFont="1" applyBorder="1" applyAlignment="1" applyProtection="1">
      <alignment horizontal="center" vertical="center" shrinkToFit="1"/>
      <protection hidden="1"/>
    </xf>
    <xf numFmtId="0" fontId="4" fillId="0" borderId="11" xfId="0" applyFont="1" applyBorder="1" applyAlignment="1" applyProtection="1">
      <alignment horizontal="center" vertical="center" shrinkToFit="1"/>
      <protection hidden="1"/>
    </xf>
    <xf numFmtId="0" fontId="4" fillId="0" borderId="12" xfId="0" applyFont="1" applyBorder="1" applyAlignment="1" applyProtection="1">
      <alignment horizontal="center" vertical="center" shrinkToFit="1"/>
      <protection hidden="1"/>
    </xf>
    <xf numFmtId="0" fontId="4" fillId="0" borderId="0" xfId="0" applyFont="1" applyBorder="1" applyAlignment="1" applyProtection="1">
      <alignment horizontal="distributed" vertical="center" justifyLastLine="1"/>
      <protection hidden="1"/>
    </xf>
    <xf numFmtId="9" fontId="9" fillId="0" borderId="0" xfId="0" applyNumberFormat="1" applyFont="1" applyBorder="1" applyAlignment="1" applyProtection="1">
      <alignment horizontal="center" vertical="center"/>
      <protection hidden="1"/>
    </xf>
    <xf numFmtId="0" fontId="8" fillId="0" borderId="0" xfId="0" applyFont="1" applyAlignment="1" applyProtection="1">
      <alignment horizontal="center" vertical="center"/>
      <protection hidden="1"/>
    </xf>
    <xf numFmtId="0" fontId="4" fillId="0" borderId="2" xfId="0" applyFont="1" applyBorder="1" applyAlignment="1" applyProtection="1">
      <alignment horizontal="center" vertical="center" wrapText="1" shrinkToFit="1"/>
      <protection hidden="1"/>
    </xf>
    <xf numFmtId="0" fontId="4" fillId="0" borderId="3" xfId="0" applyFont="1" applyBorder="1" applyAlignment="1" applyProtection="1">
      <alignment horizontal="center" vertical="center" wrapText="1" shrinkToFit="1"/>
      <protection hidden="1"/>
    </xf>
    <xf numFmtId="0" fontId="4" fillId="0" borderId="4" xfId="0" applyFont="1" applyBorder="1" applyAlignment="1" applyProtection="1">
      <alignment horizontal="center" vertical="center" wrapText="1" shrinkToFit="1"/>
      <protection hidden="1"/>
    </xf>
    <xf numFmtId="0" fontId="4" fillId="0" borderId="7" xfId="0" applyFont="1" applyBorder="1" applyAlignment="1" applyProtection="1">
      <alignment horizontal="center" vertical="center" wrapText="1" shrinkToFit="1"/>
      <protection hidden="1"/>
    </xf>
    <xf numFmtId="0" fontId="4" fillId="0" borderId="8" xfId="0" applyFont="1" applyBorder="1" applyAlignment="1" applyProtection="1">
      <alignment horizontal="center" vertical="center" wrapText="1" shrinkToFit="1"/>
      <protection hidden="1"/>
    </xf>
    <xf numFmtId="0" fontId="4" fillId="0" borderId="9" xfId="0" applyFont="1" applyBorder="1" applyAlignment="1" applyProtection="1">
      <alignment horizontal="center" vertical="center" wrapText="1" shrinkToFit="1"/>
      <protection hidden="1"/>
    </xf>
    <xf numFmtId="0" fontId="3" fillId="0" borderId="0" xfId="0" applyFont="1" applyAlignment="1" applyProtection="1">
      <alignment horizontal="center" vertical="center"/>
      <protection hidden="1"/>
    </xf>
    <xf numFmtId="0" fontId="8" fillId="0" borderId="0" xfId="0" applyFont="1" applyFill="1" applyAlignment="1" applyProtection="1">
      <alignment horizontal="center" vertical="center"/>
      <protection hidden="1"/>
    </xf>
    <xf numFmtId="0" fontId="3" fillId="0" borderId="0" xfId="0" applyFont="1" applyAlignment="1" applyProtection="1">
      <alignment horizontal="distributed" vertical="center" justifyLastLine="1"/>
      <protection hidden="1"/>
    </xf>
    <xf numFmtId="0" fontId="3" fillId="0" borderId="0" xfId="0" applyFont="1" applyFill="1" applyAlignment="1" applyProtection="1">
      <alignment horizontal="center" vertical="center"/>
      <protection hidden="1"/>
    </xf>
    <xf numFmtId="0" fontId="9" fillId="0" borderId="11" xfId="0" applyFont="1" applyBorder="1" applyAlignment="1" applyProtection="1">
      <alignment horizontal="center" vertical="center"/>
      <protection hidden="1"/>
    </xf>
    <xf numFmtId="0" fontId="4" fillId="0" borderId="2" xfId="0" applyFont="1" applyBorder="1" applyAlignment="1" applyProtection="1">
      <alignment horizontal="center" vertical="center" shrinkToFit="1"/>
      <protection hidden="1"/>
    </xf>
    <xf numFmtId="0" fontId="4" fillId="0" borderId="3" xfId="0" applyFont="1" applyBorder="1" applyAlignment="1" applyProtection="1">
      <alignment horizontal="center" vertical="center" shrinkToFit="1"/>
      <protection hidden="1"/>
    </xf>
    <xf numFmtId="0" fontId="4" fillId="0" borderId="4" xfId="0" applyFont="1" applyBorder="1" applyAlignment="1" applyProtection="1">
      <alignment horizontal="center" vertical="center" shrinkToFit="1"/>
      <protection hidden="1"/>
    </xf>
    <xf numFmtId="0" fontId="4" fillId="0" borderId="1" xfId="0" applyFont="1" applyFill="1" applyBorder="1" applyAlignment="1" applyProtection="1">
      <alignment horizontal="center" vertical="center"/>
    </xf>
    <xf numFmtId="0" fontId="5" fillId="0" borderId="0" xfId="0" applyFont="1" applyAlignment="1" applyProtection="1">
      <alignment horizontal="center" vertical="center"/>
      <protection hidden="1"/>
    </xf>
    <xf numFmtId="0" fontId="8" fillId="0" borderId="2" xfId="0" applyFont="1" applyBorder="1" applyAlignment="1" applyProtection="1">
      <alignment horizontal="distributed" vertical="center" justifyLastLine="1"/>
      <protection hidden="1"/>
    </xf>
    <xf numFmtId="0" fontId="8" fillId="0" borderId="3" xfId="0" applyFont="1" applyBorder="1" applyAlignment="1" applyProtection="1">
      <alignment horizontal="distributed" vertical="center" justifyLastLine="1"/>
      <protection hidden="1"/>
    </xf>
    <xf numFmtId="0" fontId="8" fillId="0" borderId="4" xfId="0" applyFont="1" applyBorder="1" applyAlignment="1" applyProtection="1">
      <alignment horizontal="distributed" vertical="center" justifyLastLine="1"/>
      <protection hidden="1"/>
    </xf>
    <xf numFmtId="0" fontId="8" fillId="0" borderId="7" xfId="0" applyFont="1" applyBorder="1" applyAlignment="1" applyProtection="1">
      <alignment horizontal="distributed" vertical="center" justifyLastLine="1"/>
      <protection hidden="1"/>
    </xf>
    <xf numFmtId="0" fontId="8" fillId="0" borderId="8" xfId="0" applyFont="1" applyBorder="1" applyAlignment="1" applyProtection="1">
      <alignment horizontal="distributed" vertical="center" justifyLastLine="1"/>
      <protection hidden="1"/>
    </xf>
    <xf numFmtId="0" fontId="8" fillId="0" borderId="9" xfId="0" applyFont="1" applyBorder="1" applyAlignment="1" applyProtection="1">
      <alignment horizontal="distributed" vertical="center" justifyLastLine="1"/>
      <protection hidden="1"/>
    </xf>
    <xf numFmtId="0" fontId="8" fillId="0" borderId="1" xfId="0" applyFont="1" applyBorder="1" applyAlignment="1" applyProtection="1">
      <alignment horizontal="distributed" vertical="center" justifyLastLine="1"/>
      <protection hidden="1"/>
    </xf>
    <xf numFmtId="0" fontId="8" fillId="0" borderId="0" xfId="0" applyFont="1" applyBorder="1" applyAlignment="1" applyProtection="1">
      <alignment vertical="center"/>
      <protection hidden="1"/>
    </xf>
    <xf numFmtId="0" fontId="8" fillId="0" borderId="8" xfId="0" applyFont="1" applyFill="1" applyBorder="1" applyAlignment="1" applyProtection="1">
      <alignment vertical="center"/>
      <protection hidden="1"/>
    </xf>
    <xf numFmtId="0" fontId="4" fillId="2" borderId="1" xfId="0" applyFont="1" applyFill="1" applyBorder="1" applyAlignment="1" applyProtection="1">
      <alignment vertical="center" wrapText="1"/>
      <protection locked="0"/>
    </xf>
    <xf numFmtId="176" fontId="4" fillId="0" borderId="10" xfId="0" applyNumberFormat="1" applyFont="1" applyBorder="1" applyAlignment="1" applyProtection="1">
      <alignment horizontal="center" vertical="center"/>
      <protection hidden="1"/>
    </xf>
    <xf numFmtId="176" fontId="4" fillId="0" borderId="11" xfId="0" applyNumberFormat="1" applyFont="1" applyBorder="1" applyAlignment="1" applyProtection="1">
      <alignment horizontal="center" vertical="center"/>
      <protection hidden="1"/>
    </xf>
    <xf numFmtId="176" fontId="4" fillId="0" borderId="12" xfId="0" applyNumberFormat="1" applyFont="1" applyBorder="1" applyAlignment="1" applyProtection="1">
      <alignment horizontal="center" vertical="center"/>
      <protection hidden="1"/>
    </xf>
    <xf numFmtId="0" fontId="4" fillId="0" borderId="10" xfId="0" applyFont="1" applyBorder="1" applyAlignment="1" applyProtection="1">
      <alignment vertical="center" wrapText="1"/>
      <protection hidden="1"/>
    </xf>
    <xf numFmtId="0" fontId="4" fillId="0" borderId="11" xfId="0" applyFont="1" applyBorder="1" applyAlignment="1" applyProtection="1">
      <alignment vertical="center" wrapText="1"/>
      <protection hidden="1"/>
    </xf>
    <xf numFmtId="0" fontId="4" fillId="0" borderId="12" xfId="0" applyFont="1" applyBorder="1" applyAlignment="1" applyProtection="1">
      <alignment vertical="center" wrapText="1"/>
      <protection hidden="1"/>
    </xf>
    <xf numFmtId="0" fontId="4" fillId="0" borderId="1" xfId="0" applyFont="1" applyFill="1" applyBorder="1" applyAlignment="1" applyProtection="1">
      <alignment vertical="center" wrapText="1"/>
      <protection hidden="1"/>
    </xf>
    <xf numFmtId="0" fontId="4" fillId="0" borderId="1" xfId="0" applyFont="1" applyFill="1" applyBorder="1" applyAlignment="1" applyProtection="1">
      <alignment vertical="center"/>
      <protection hidden="1"/>
    </xf>
    <xf numFmtId="0" fontId="8" fillId="0" borderId="3" xfId="0" applyFont="1" applyBorder="1" applyAlignment="1" applyProtection="1">
      <alignment horizontal="left" vertical="center"/>
      <protection hidden="1"/>
    </xf>
    <xf numFmtId="0" fontId="8" fillId="0" borderId="4" xfId="0" applyFont="1" applyBorder="1" applyAlignment="1" applyProtection="1">
      <alignment horizontal="left" vertical="center"/>
      <protection hidden="1"/>
    </xf>
    <xf numFmtId="0" fontId="8" fillId="0" borderId="8" xfId="0" applyFont="1" applyBorder="1" applyAlignment="1" applyProtection="1">
      <alignment horizontal="left" vertical="center"/>
      <protection hidden="1"/>
    </xf>
    <xf numFmtId="0" fontId="8" fillId="0" borderId="9" xfId="0" applyFont="1" applyBorder="1" applyAlignment="1" applyProtection="1">
      <alignment horizontal="left" vertical="center"/>
      <protection hidden="1"/>
    </xf>
    <xf numFmtId="0" fontId="8" fillId="0" borderId="20" xfId="0" applyFont="1" applyBorder="1" applyAlignment="1" applyProtection="1">
      <alignment horizontal="center" vertical="center"/>
      <protection hidden="1"/>
    </xf>
    <xf numFmtId="0" fontId="8" fillId="0" borderId="9" xfId="0" applyFont="1" applyBorder="1" applyAlignment="1" applyProtection="1">
      <alignment vertical="center"/>
      <protection hidden="1"/>
    </xf>
    <xf numFmtId="0" fontId="8" fillId="0" borderId="20" xfId="0" applyFont="1" applyBorder="1" applyAlignment="1" applyProtection="1">
      <alignment vertical="center"/>
      <protection hidden="1"/>
    </xf>
    <xf numFmtId="0" fontId="4" fillId="0" borderId="10" xfId="0" applyFont="1" applyFill="1" applyBorder="1" applyAlignment="1" applyProtection="1">
      <alignment horizontal="center" vertical="center"/>
      <protection hidden="1"/>
    </xf>
    <xf numFmtId="0" fontId="4" fillId="0" borderId="12" xfId="0" applyFont="1" applyFill="1" applyBorder="1" applyAlignment="1" applyProtection="1">
      <alignment horizontal="center" vertical="center"/>
      <protection hidden="1"/>
    </xf>
    <xf numFmtId="0" fontId="8" fillId="0" borderId="1" xfId="0" applyFont="1" applyFill="1" applyBorder="1" applyAlignment="1" applyProtection="1">
      <alignment vertical="center" wrapText="1"/>
      <protection hidden="1"/>
    </xf>
    <xf numFmtId="0" fontId="8" fillId="0" borderId="45" xfId="0" applyFont="1" applyFill="1" applyBorder="1" applyAlignment="1" applyProtection="1">
      <alignment horizontal="center" vertical="center"/>
      <protection hidden="1"/>
    </xf>
    <xf numFmtId="0" fontId="8" fillId="0" borderId="46" xfId="0" applyFont="1" applyFill="1" applyBorder="1" applyAlignment="1" applyProtection="1">
      <alignment horizontal="center" vertical="center"/>
      <protection hidden="1"/>
    </xf>
    <xf numFmtId="0" fontId="8" fillId="0" borderId="47" xfId="0" applyFont="1" applyFill="1" applyBorder="1" applyAlignment="1" applyProtection="1">
      <alignment horizontal="center" vertical="center"/>
      <protection hidden="1"/>
    </xf>
    <xf numFmtId="0" fontId="8" fillId="0" borderId="1" xfId="0" applyFont="1" applyFill="1" applyBorder="1" applyAlignment="1" applyProtection="1">
      <alignment horizontal="center" vertical="center"/>
      <protection hidden="1"/>
    </xf>
    <xf numFmtId="0" fontId="8" fillId="0" borderId="10" xfId="0" applyFont="1" applyFill="1" applyBorder="1" applyAlignment="1" applyProtection="1">
      <alignment horizontal="center" vertical="center"/>
      <protection hidden="1"/>
    </xf>
    <xf numFmtId="0" fontId="8" fillId="0" borderId="12" xfId="0" applyFont="1" applyFill="1" applyBorder="1" applyAlignment="1" applyProtection="1">
      <alignment vertical="center"/>
      <protection hidden="1"/>
    </xf>
    <xf numFmtId="0" fontId="8" fillId="0" borderId="1" xfId="0" applyFont="1" applyFill="1" applyBorder="1" applyAlignment="1" applyProtection="1">
      <alignment vertical="center"/>
      <protection hidden="1"/>
    </xf>
    <xf numFmtId="0" fontId="8" fillId="0" borderId="2" xfId="0" applyFont="1" applyFill="1" applyBorder="1" applyAlignment="1" applyProtection="1">
      <alignment horizontal="left" vertical="center" wrapText="1"/>
      <protection hidden="1"/>
    </xf>
    <xf numFmtId="0" fontId="8" fillId="0" borderId="3" xfId="0" applyFont="1" applyFill="1" applyBorder="1" applyAlignment="1" applyProtection="1">
      <alignment horizontal="left" vertical="center" wrapText="1"/>
      <protection hidden="1"/>
    </xf>
    <xf numFmtId="0" fontId="8" fillId="0" borderId="4" xfId="0" applyFont="1" applyFill="1" applyBorder="1" applyAlignment="1" applyProtection="1">
      <alignment horizontal="left" vertical="center" wrapText="1"/>
      <protection hidden="1"/>
    </xf>
    <xf numFmtId="0" fontId="8" fillId="0" borderId="5" xfId="0" applyFont="1" applyFill="1" applyBorder="1" applyAlignment="1" applyProtection="1">
      <alignment horizontal="left" vertical="center" wrapText="1"/>
      <protection hidden="1"/>
    </xf>
    <xf numFmtId="0" fontId="8" fillId="0" borderId="0" xfId="0" applyFont="1" applyFill="1" applyBorder="1" applyAlignment="1" applyProtection="1">
      <alignment horizontal="left" vertical="center" wrapText="1"/>
      <protection hidden="1"/>
    </xf>
    <xf numFmtId="0" fontId="8" fillId="0" borderId="6" xfId="0" applyFont="1" applyFill="1" applyBorder="1" applyAlignment="1" applyProtection="1">
      <alignment horizontal="left" vertical="center" wrapText="1"/>
      <protection hidden="1"/>
    </xf>
    <xf numFmtId="0" fontId="8" fillId="0" borderId="7" xfId="0" applyFont="1" applyFill="1" applyBorder="1" applyAlignment="1" applyProtection="1">
      <alignment horizontal="left" vertical="center" wrapText="1"/>
      <protection hidden="1"/>
    </xf>
    <xf numFmtId="0" fontId="8" fillId="0" borderId="8" xfId="0" applyFont="1" applyFill="1" applyBorder="1" applyAlignment="1" applyProtection="1">
      <alignment horizontal="left" vertical="center" wrapText="1"/>
      <protection hidden="1"/>
    </xf>
    <xf numFmtId="0" fontId="8" fillId="0" borderId="9" xfId="0" applyFont="1" applyFill="1" applyBorder="1" applyAlignment="1" applyProtection="1">
      <alignment horizontal="left" vertical="center" wrapText="1"/>
      <protection hidden="1"/>
    </xf>
    <xf numFmtId="0" fontId="8" fillId="0" borderId="4" xfId="0" applyFont="1" applyBorder="1" applyAlignment="1" applyProtection="1">
      <alignment vertical="center"/>
      <protection hidden="1"/>
    </xf>
    <xf numFmtId="0" fontId="8" fillId="0" borderId="13" xfId="0" applyFont="1" applyBorder="1" applyAlignment="1" applyProtection="1">
      <alignment vertical="center"/>
      <protection hidden="1"/>
    </xf>
    <xf numFmtId="0" fontId="8" fillId="0" borderId="13" xfId="0" applyFont="1" applyFill="1" applyBorder="1" applyAlignment="1" applyProtection="1">
      <alignment horizontal="center" vertical="center"/>
      <protection hidden="1"/>
    </xf>
    <xf numFmtId="0" fontId="8" fillId="0" borderId="2" xfId="0" applyFont="1" applyFill="1" applyBorder="1" applyAlignment="1" applyProtection="1">
      <alignment horizontal="center" vertical="center"/>
      <protection hidden="1"/>
    </xf>
    <xf numFmtId="0" fontId="8" fillId="0" borderId="4" xfId="0" applyFont="1" applyFill="1" applyBorder="1" applyAlignment="1" applyProtection="1">
      <alignment vertical="center"/>
      <protection hidden="1"/>
    </xf>
    <xf numFmtId="0" fontId="8" fillId="0" borderId="13" xfId="0" applyFont="1" applyFill="1" applyBorder="1" applyAlignment="1" applyProtection="1">
      <alignment vertical="center"/>
      <protection hidden="1"/>
    </xf>
    <xf numFmtId="0" fontId="4" fillId="0" borderId="8" xfId="0" applyFont="1" applyFill="1" applyBorder="1" applyAlignment="1" applyProtection="1">
      <alignment horizontal="center" vertical="center"/>
      <protection hidden="1"/>
    </xf>
    <xf numFmtId="0" fontId="4" fillId="0" borderId="11" xfId="0" applyFont="1" applyFill="1" applyBorder="1" applyAlignment="1" applyProtection="1">
      <alignment horizontal="center" vertical="center"/>
      <protection hidden="1"/>
    </xf>
    <xf numFmtId="0" fontId="5" fillId="0" borderId="8" xfId="0" applyFont="1" applyFill="1" applyBorder="1" applyAlignment="1" applyProtection="1">
      <alignment horizontal="center" vertical="center"/>
      <protection hidden="1"/>
    </xf>
    <xf numFmtId="0" fontId="8" fillId="0" borderId="9" xfId="0" applyFont="1" applyFill="1" applyBorder="1" applyAlignment="1" applyProtection="1">
      <alignment vertical="center"/>
      <protection hidden="1"/>
    </xf>
    <xf numFmtId="0" fontId="8" fillId="0" borderId="20" xfId="0" applyFont="1" applyFill="1" applyBorder="1" applyAlignment="1" applyProtection="1">
      <alignment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9" xfId="0" applyFont="1" applyBorder="1" applyAlignment="1" applyProtection="1">
      <alignment horizontal="center" vertical="center"/>
      <protection hidden="1"/>
    </xf>
    <xf numFmtId="0" fontId="8" fillId="0" borderId="20" xfId="0" applyFont="1" applyFill="1" applyBorder="1" applyAlignment="1" applyProtection="1">
      <alignment horizontal="center" vertical="center"/>
      <protection hidden="1"/>
    </xf>
    <xf numFmtId="0" fontId="8" fillId="0" borderId="7" xfId="0" applyFont="1" applyFill="1" applyBorder="1" applyAlignment="1" applyProtection="1">
      <alignment horizontal="center" vertical="center"/>
      <protection hidden="1"/>
    </xf>
    <xf numFmtId="0" fontId="8" fillId="0" borderId="6" xfId="0" applyFont="1" applyBorder="1" applyAlignment="1" applyProtection="1">
      <alignment vertical="center"/>
      <protection hidden="1"/>
    </xf>
    <xf numFmtId="0" fontId="8" fillId="0" borderId="48" xfId="0" applyFont="1" applyBorder="1" applyAlignment="1" applyProtection="1">
      <alignment vertical="center"/>
      <protection hidden="1"/>
    </xf>
    <xf numFmtId="0" fontId="8" fillId="0" borderId="48" xfId="0" applyFont="1" applyFill="1" applyBorder="1" applyAlignment="1" applyProtection="1">
      <alignment horizontal="center" vertical="center"/>
      <protection hidden="1"/>
    </xf>
    <xf numFmtId="0" fontId="8" fillId="0" borderId="5" xfId="0" applyFont="1" applyFill="1" applyBorder="1" applyAlignment="1" applyProtection="1">
      <alignment horizontal="center" vertical="center"/>
      <protection hidden="1"/>
    </xf>
    <xf numFmtId="0" fontId="8" fillId="0" borderId="6" xfId="0" applyFont="1" applyFill="1" applyBorder="1" applyAlignment="1" applyProtection="1">
      <alignment vertical="center"/>
      <protection hidden="1"/>
    </xf>
    <xf numFmtId="0" fontId="8" fillId="0" borderId="48" xfId="0" applyFont="1" applyFill="1" applyBorder="1" applyAlignment="1" applyProtection="1">
      <alignment vertical="center"/>
      <protection hidden="1"/>
    </xf>
    <xf numFmtId="0" fontId="8" fillId="0" borderId="1" xfId="0" applyFont="1" applyBorder="1" applyAlignment="1" applyProtection="1">
      <alignment vertical="center" wrapText="1"/>
      <protection hidden="1"/>
    </xf>
    <xf numFmtId="0" fontId="8" fillId="0" borderId="12" xfId="0" applyFont="1" applyBorder="1" applyAlignment="1" applyProtection="1">
      <alignment vertical="center"/>
      <protection hidden="1"/>
    </xf>
    <xf numFmtId="0" fontId="8" fillId="0" borderId="1" xfId="0" applyFont="1" applyBorder="1" applyAlignment="1" applyProtection="1">
      <alignment vertical="center"/>
      <protection hidden="1"/>
    </xf>
    <xf numFmtId="0" fontId="8" fillId="2" borderId="37" xfId="0" applyFont="1" applyFill="1" applyBorder="1" applyAlignment="1" applyProtection="1">
      <alignment horizontal="center" vertical="center"/>
      <protection locked="0"/>
    </xf>
    <xf numFmtId="0" fontId="8" fillId="2" borderId="50" xfId="0" applyFont="1" applyFill="1" applyBorder="1" applyAlignment="1" applyProtection="1">
      <alignment horizontal="center" vertical="center"/>
      <protection locked="0"/>
    </xf>
    <xf numFmtId="0" fontId="8" fillId="2" borderId="38" xfId="0" applyFont="1" applyFill="1" applyBorder="1" applyAlignment="1" applyProtection="1">
      <alignment horizontal="center" vertical="center"/>
      <protection locked="0"/>
    </xf>
    <xf numFmtId="0" fontId="8" fillId="0" borderId="3" xfId="0" applyFont="1" applyBorder="1" applyAlignment="1" applyProtection="1">
      <alignment vertical="center"/>
      <protection hidden="1"/>
    </xf>
    <xf numFmtId="0" fontId="8" fillId="0" borderId="8" xfId="0" applyFont="1" applyBorder="1" applyAlignment="1" applyProtection="1">
      <alignment vertical="center"/>
      <protection hidden="1"/>
    </xf>
    <xf numFmtId="0" fontId="8" fillId="0" borderId="9" xfId="0" applyFont="1" applyFill="1" applyBorder="1" applyAlignment="1" applyProtection="1">
      <alignment vertical="center" wrapText="1"/>
      <protection hidden="1"/>
    </xf>
    <xf numFmtId="0" fontId="8" fillId="0" borderId="20" xfId="0" applyFont="1" applyFill="1" applyBorder="1" applyAlignment="1" applyProtection="1">
      <alignment vertical="center" wrapText="1"/>
      <protection hidden="1"/>
    </xf>
    <xf numFmtId="0" fontId="8" fillId="0" borderId="2" xfId="0" applyFont="1" applyBorder="1" applyAlignment="1" applyProtection="1">
      <alignment horizontal="left" vertical="center" wrapText="1"/>
      <protection hidden="1"/>
    </xf>
    <xf numFmtId="0" fontId="8" fillId="0" borderId="3" xfId="0" applyFont="1" applyBorder="1" applyAlignment="1" applyProtection="1">
      <alignment horizontal="left" vertical="center" wrapText="1"/>
      <protection hidden="1"/>
    </xf>
    <xf numFmtId="0" fontId="8" fillId="0" borderId="4" xfId="0" applyFont="1" applyBorder="1" applyAlignment="1" applyProtection="1">
      <alignment horizontal="left" vertical="center" wrapText="1"/>
      <protection hidden="1"/>
    </xf>
    <xf numFmtId="0" fontId="8" fillId="0" borderId="7" xfId="0" applyFont="1" applyBorder="1" applyAlignment="1" applyProtection="1">
      <alignment horizontal="left" vertical="center" wrapText="1"/>
      <protection hidden="1"/>
    </xf>
    <xf numFmtId="0" fontId="8" fillId="0" borderId="8" xfId="0" applyFont="1" applyBorder="1" applyAlignment="1" applyProtection="1">
      <alignment horizontal="left" vertical="center" wrapText="1"/>
      <protection hidden="1"/>
    </xf>
    <xf numFmtId="0" fontId="8" fillId="0" borderId="9" xfId="0" applyFont="1" applyBorder="1" applyAlignment="1" applyProtection="1">
      <alignment horizontal="left" vertical="center" wrapText="1"/>
      <protection hidden="1"/>
    </xf>
    <xf numFmtId="0" fontId="8" fillId="0" borderId="45" xfId="0" applyFont="1" applyBorder="1" applyAlignment="1" applyProtection="1">
      <alignment horizontal="center" vertical="center"/>
      <protection hidden="1"/>
    </xf>
    <xf numFmtId="0" fontId="8" fillId="0" borderId="46" xfId="0" applyFont="1" applyBorder="1" applyAlignment="1" applyProtection="1">
      <alignment horizontal="center" vertical="center"/>
      <protection hidden="1"/>
    </xf>
    <xf numFmtId="0" fontId="8" fillId="0" borderId="47" xfId="0" applyFont="1" applyBorder="1" applyAlignment="1" applyProtection="1">
      <alignment horizontal="center" vertical="center"/>
      <protection hidden="1"/>
    </xf>
    <xf numFmtId="0" fontId="8" fillId="0" borderId="2" xfId="0" applyFont="1" applyBorder="1" applyAlignment="1" applyProtection="1">
      <alignment vertical="center" wrapText="1"/>
      <protection hidden="1"/>
    </xf>
    <xf numFmtId="0" fontId="8" fillId="0" borderId="3" xfId="0" applyFont="1" applyBorder="1" applyAlignment="1" applyProtection="1">
      <alignment vertical="center" wrapText="1"/>
      <protection hidden="1"/>
    </xf>
    <xf numFmtId="0" fontId="8" fillId="0" borderId="4" xfId="0" applyFont="1" applyBorder="1" applyAlignment="1" applyProtection="1">
      <alignment vertical="center" wrapText="1"/>
      <protection hidden="1"/>
    </xf>
    <xf numFmtId="0" fontId="8" fillId="0" borderId="7" xfId="0" applyFont="1" applyBorder="1" applyAlignment="1" applyProtection="1">
      <alignment vertical="center" wrapText="1"/>
      <protection hidden="1"/>
    </xf>
    <xf numFmtId="0" fontId="8" fillId="0" borderId="8" xfId="0" applyFont="1" applyBorder="1" applyAlignment="1" applyProtection="1">
      <alignment vertical="center" wrapText="1"/>
      <protection hidden="1"/>
    </xf>
    <xf numFmtId="0" fontId="8" fillId="0" borderId="9" xfId="0" applyFont="1" applyBorder="1" applyAlignment="1" applyProtection="1">
      <alignment vertical="center" wrapText="1"/>
      <protection hidden="1"/>
    </xf>
    <xf numFmtId="0" fontId="8" fillId="0" borderId="11" xfId="0" applyFont="1" applyFill="1" applyBorder="1" applyAlignment="1" applyProtection="1">
      <alignment horizontal="left" vertical="center"/>
      <protection hidden="1"/>
    </xf>
    <xf numFmtId="0" fontId="8" fillId="0" borderId="12" xfId="0" applyFont="1" applyFill="1" applyBorder="1" applyAlignment="1" applyProtection="1">
      <alignment horizontal="left" vertical="center"/>
      <protection hidden="1"/>
    </xf>
    <xf numFmtId="0" fontId="8" fillId="0" borderId="23" xfId="0" applyFont="1" applyFill="1" applyBorder="1" applyAlignment="1" applyProtection="1">
      <alignment horizontal="left" vertical="center"/>
      <protection hidden="1"/>
    </xf>
    <xf numFmtId="0" fontId="8" fillId="0" borderId="24" xfId="0" applyFont="1" applyFill="1" applyBorder="1" applyAlignment="1" applyProtection="1">
      <alignment horizontal="left" vertical="center"/>
      <protection hidden="1"/>
    </xf>
    <xf numFmtId="0" fontId="4" fillId="0" borderId="3" xfId="0" applyFont="1" applyBorder="1" applyAlignment="1" applyProtection="1">
      <alignment vertical="center" wrapText="1"/>
      <protection hidden="1"/>
    </xf>
    <xf numFmtId="0" fontId="4" fillId="0" borderId="0" xfId="0" applyFont="1" applyBorder="1" applyAlignment="1" applyProtection="1">
      <alignment vertical="center" wrapText="1"/>
      <protection hidden="1"/>
    </xf>
    <xf numFmtId="38" fontId="12" fillId="0" borderId="3" xfId="0" applyNumberFormat="1" applyFont="1" applyBorder="1" applyAlignment="1" applyProtection="1">
      <alignment vertical="center"/>
      <protection hidden="1"/>
    </xf>
    <xf numFmtId="38" fontId="12" fillId="0" borderId="0" xfId="0" applyNumberFormat="1" applyFont="1" applyBorder="1" applyAlignment="1" applyProtection="1">
      <alignment vertical="center"/>
      <protection hidden="1"/>
    </xf>
    <xf numFmtId="38" fontId="12" fillId="0" borderId="8" xfId="0" applyNumberFormat="1" applyFont="1" applyBorder="1" applyAlignment="1" applyProtection="1">
      <alignment vertical="center"/>
      <protection hidden="1"/>
    </xf>
    <xf numFmtId="0" fontId="12" fillId="0" borderId="5" xfId="0" applyFont="1" applyBorder="1" applyAlignment="1" applyProtection="1">
      <alignment horizontal="center" vertical="center"/>
      <protection hidden="1"/>
    </xf>
    <xf numFmtId="0" fontId="4" fillId="0" borderId="0" xfId="0" applyFont="1" applyProtection="1">
      <alignment vertical="center"/>
      <protection hidden="1"/>
    </xf>
    <xf numFmtId="0" fontId="4" fillId="0" borderId="6" xfId="0" applyFont="1" applyBorder="1" applyProtection="1">
      <alignment vertical="center"/>
      <protection hidden="1"/>
    </xf>
    <xf numFmtId="0" fontId="4" fillId="0" borderId="5" xfId="0" applyFont="1" applyBorder="1" applyProtection="1">
      <alignment vertical="center"/>
      <protection hidden="1"/>
    </xf>
    <xf numFmtId="0" fontId="4" fillId="0" borderId="7" xfId="0" applyFont="1" applyBorder="1" applyProtection="1">
      <alignment vertical="center"/>
      <protection hidden="1"/>
    </xf>
    <xf numFmtId="0" fontId="3" fillId="0" borderId="1" xfId="0" applyFont="1" applyBorder="1" applyAlignment="1" applyProtection="1">
      <alignment horizontal="center" vertical="center"/>
      <protection hidden="1"/>
    </xf>
    <xf numFmtId="0" fontId="4" fillId="0" borderId="3" xfId="0" applyFont="1" applyBorder="1" applyProtection="1">
      <alignment vertical="center"/>
      <protection hidden="1"/>
    </xf>
    <xf numFmtId="0" fontId="3" fillId="0" borderId="3" xfId="0" applyFont="1" applyBorder="1" applyAlignment="1" applyProtection="1">
      <alignment horizontal="center" vertical="center"/>
      <protection hidden="1"/>
    </xf>
    <xf numFmtId="0" fontId="3" fillId="0" borderId="0" xfId="0" applyFont="1" applyBorder="1" applyAlignment="1" applyProtection="1">
      <alignment horizontal="center" vertical="center"/>
      <protection hidden="1"/>
    </xf>
    <xf numFmtId="0" fontId="3" fillId="0" borderId="8" xfId="0" applyFont="1" applyBorder="1" applyAlignment="1" applyProtection="1">
      <alignment horizontal="center" vertical="center"/>
      <protection hidden="1"/>
    </xf>
    <xf numFmtId="0" fontId="8" fillId="0" borderId="0" xfId="0" applyFont="1" applyBorder="1" applyAlignment="1" applyProtection="1">
      <alignment horizontal="distributed" vertical="center" justifyLastLine="1"/>
      <protection hidden="1"/>
    </xf>
    <xf numFmtId="38" fontId="8" fillId="0" borderId="3" xfId="0" applyNumberFormat="1" applyFont="1" applyBorder="1" applyAlignment="1" applyProtection="1">
      <alignment horizontal="center" vertical="center"/>
      <protection hidden="1"/>
    </xf>
    <xf numFmtId="38" fontId="8" fillId="0" borderId="0" xfId="0" applyNumberFormat="1" applyFont="1" applyBorder="1" applyAlignment="1" applyProtection="1">
      <alignment horizontal="center" vertical="center"/>
      <protection hidden="1"/>
    </xf>
    <xf numFmtId="38" fontId="8" fillId="0" borderId="8" xfId="0" applyNumberFormat="1" applyFont="1" applyBorder="1" applyAlignment="1" applyProtection="1">
      <alignment horizontal="center" vertical="center"/>
      <protection hidden="1"/>
    </xf>
    <xf numFmtId="0" fontId="8" fillId="0" borderId="52" xfId="0" applyFont="1" applyFill="1" applyBorder="1" applyAlignment="1" applyProtection="1">
      <alignment horizontal="center" vertical="center"/>
      <protection hidden="1"/>
    </xf>
    <xf numFmtId="0" fontId="8" fillId="0" borderId="53" xfId="0" applyFont="1" applyFill="1" applyBorder="1" applyAlignment="1" applyProtection="1">
      <alignment horizontal="center" vertical="center"/>
      <protection hidden="1"/>
    </xf>
    <xf numFmtId="0" fontId="8" fillId="0" borderId="54" xfId="0" applyFont="1" applyFill="1" applyBorder="1" applyAlignment="1" applyProtection="1">
      <alignment horizontal="center" vertical="center"/>
      <protection hidden="1"/>
    </xf>
    <xf numFmtId="0" fontId="8" fillId="0" borderId="55" xfId="0" applyFont="1" applyFill="1" applyBorder="1" applyAlignment="1" applyProtection="1">
      <alignment vertical="center"/>
      <protection hidden="1"/>
    </xf>
    <xf numFmtId="0" fontId="8" fillId="0" borderId="11" xfId="0" applyFont="1" applyFill="1" applyBorder="1" applyAlignment="1" applyProtection="1">
      <alignment vertical="center"/>
      <protection hidden="1"/>
    </xf>
    <xf numFmtId="0" fontId="8" fillId="2" borderId="0" xfId="0" applyFont="1" applyFill="1" applyBorder="1" applyAlignment="1" applyProtection="1">
      <alignment horizontal="center" vertical="center" justifyLastLine="1"/>
      <protection locked="0"/>
    </xf>
    <xf numFmtId="0" fontId="8" fillId="2" borderId="8" xfId="0" applyFont="1" applyFill="1" applyBorder="1" applyAlignment="1" applyProtection="1">
      <alignment horizontal="center" vertical="center" justifyLastLine="1"/>
      <protection locked="0"/>
    </xf>
  </cellXfs>
  <cellStyles count="1">
    <cellStyle name="標準" xfId="0" builtinId="0"/>
  </cellStyles>
  <dxfs count="0"/>
  <tableStyles count="0" defaultTableStyle="TableStyleMedium9" defaultPivotStyle="PivotStyleLight16"/>
  <colors>
    <mruColors>
      <color rgb="FFCCFFCC"/>
      <color rgb="FFFF99CC"/>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11</xdr:col>
      <xdr:colOff>76200</xdr:colOff>
      <xdr:row>0</xdr:row>
      <xdr:rowOff>133350</xdr:rowOff>
    </xdr:from>
    <xdr:to>
      <xdr:col>35</xdr:col>
      <xdr:colOff>180975</xdr:colOff>
      <xdr:row>2</xdr:row>
      <xdr:rowOff>523875</xdr:rowOff>
    </xdr:to>
    <xdr:sp macro="" textlink="">
      <xdr:nvSpPr>
        <xdr:cNvPr id="2" name="テキスト ボックス 1"/>
        <xdr:cNvSpPr txBox="1"/>
      </xdr:nvSpPr>
      <xdr:spPr>
        <a:xfrm>
          <a:off x="2171700" y="133350"/>
          <a:ext cx="4676775" cy="77152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kumimoji="1" lang="en-US" altLang="ja-JP" sz="16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t>
          </a:r>
          <a:r>
            <a:rPr kumimoji="1" lang="ja-JP" altLang="en-US" sz="16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色のついたセルに必要事項を入力してください。</a:t>
          </a:r>
        </a:p>
      </xdr:txBody>
    </xdr:sp>
    <xdr:clientData fPrintsWithSheet="0"/>
  </xdr:twoCellAnchor>
  <xdr:twoCellAnchor>
    <xdr:from>
      <xdr:col>52</xdr:col>
      <xdr:colOff>0</xdr:colOff>
      <xdr:row>18</xdr:row>
      <xdr:rowOff>104775</xdr:rowOff>
    </xdr:from>
    <xdr:to>
      <xdr:col>65</xdr:col>
      <xdr:colOff>47625</xdr:colOff>
      <xdr:row>23</xdr:row>
      <xdr:rowOff>200025</xdr:rowOff>
    </xdr:to>
    <xdr:grpSp>
      <xdr:nvGrpSpPr>
        <xdr:cNvPr id="3" name="グループ化 2"/>
        <xdr:cNvGrpSpPr/>
      </xdr:nvGrpSpPr>
      <xdr:grpSpPr>
        <a:xfrm>
          <a:off x="10020300" y="4867275"/>
          <a:ext cx="2524125" cy="1285875"/>
          <a:chOff x="9896475" y="4848225"/>
          <a:chExt cx="2524125" cy="1285875"/>
        </a:xfrm>
      </xdr:grpSpPr>
      <xdr:sp macro="" textlink="">
        <xdr:nvSpPr>
          <xdr:cNvPr id="4" name="角丸四角形 3"/>
          <xdr:cNvSpPr/>
        </xdr:nvSpPr>
        <xdr:spPr>
          <a:xfrm>
            <a:off x="10525125" y="5334000"/>
            <a:ext cx="1895475" cy="800100"/>
          </a:xfrm>
          <a:prstGeom prst="roundRect">
            <a:avLst/>
          </a:prstGeom>
          <a:blipFill>
            <a:blip xmlns:r="http://schemas.openxmlformats.org/officeDocument/2006/relationships" r:embed="rId1" cstate="print"/>
            <a:tile tx="0" ty="0" sx="100000" sy="100000" flip="none" algn="tl"/>
          </a:blip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solidFill>
                  <a:sysClr val="windowText" lastClr="000000"/>
                </a:solidFill>
              </a:rPr>
              <a:t>期間延長が発生しない場合は記入不要です。</a:t>
            </a:r>
          </a:p>
        </xdr:txBody>
      </xdr:sp>
      <xdr:cxnSp macro="">
        <xdr:nvCxnSpPr>
          <xdr:cNvPr id="5" name="直線矢印コネクタ 4"/>
          <xdr:cNvCxnSpPr>
            <a:stCxn id="4" idx="1"/>
          </xdr:cNvCxnSpPr>
        </xdr:nvCxnSpPr>
        <xdr:spPr>
          <a:xfrm flipH="1" flipV="1">
            <a:off x="9896475" y="4848225"/>
            <a:ext cx="628650" cy="8858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fPrintsWithSheet="0"/>
  </xdr:twoCellAnchor>
  <xdr:twoCellAnchor>
    <xdr:from>
      <xdr:col>52</xdr:col>
      <xdr:colOff>9525</xdr:colOff>
      <xdr:row>23</xdr:row>
      <xdr:rowOff>114300</xdr:rowOff>
    </xdr:from>
    <xdr:to>
      <xdr:col>65</xdr:col>
      <xdr:colOff>47625</xdr:colOff>
      <xdr:row>27</xdr:row>
      <xdr:rowOff>95250</xdr:rowOff>
    </xdr:to>
    <xdr:grpSp>
      <xdr:nvGrpSpPr>
        <xdr:cNvPr id="8" name="グループ化 7"/>
        <xdr:cNvGrpSpPr/>
      </xdr:nvGrpSpPr>
      <xdr:grpSpPr>
        <a:xfrm>
          <a:off x="10029825" y="6067425"/>
          <a:ext cx="2514600" cy="981075"/>
          <a:chOff x="10077450" y="5362575"/>
          <a:chExt cx="2514600" cy="981075"/>
        </a:xfrm>
      </xdr:grpSpPr>
      <xdr:sp macro="" textlink="">
        <xdr:nvSpPr>
          <xdr:cNvPr id="9" name="角丸四角形 8"/>
          <xdr:cNvSpPr/>
        </xdr:nvSpPr>
        <xdr:spPr>
          <a:xfrm>
            <a:off x="10696575" y="5543550"/>
            <a:ext cx="1895475" cy="800100"/>
          </a:xfrm>
          <a:prstGeom prst="roundRect">
            <a:avLst/>
          </a:prstGeom>
          <a:blipFill dpi="0" rotWithShape="1">
            <a:blip xmlns:r="http://schemas.openxmlformats.org/officeDocument/2006/relationships" r:embed="rId1" cstate="print"/>
            <a:srcRect/>
            <a:tile tx="0" ty="0" sx="100000" sy="100000" flip="none" algn="tl"/>
          </a:bli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症例追加が発生しない場合は記入不要です。</a:t>
            </a:r>
          </a:p>
        </xdr:txBody>
      </xdr:sp>
      <xdr:cxnSp macro="">
        <xdr:nvCxnSpPr>
          <xdr:cNvPr id="10" name="直線矢印コネクタ 9"/>
          <xdr:cNvCxnSpPr>
            <a:stCxn id="9" idx="1"/>
          </xdr:cNvCxnSpPr>
        </xdr:nvCxnSpPr>
        <xdr:spPr>
          <a:xfrm flipH="1" flipV="1">
            <a:off x="10077450" y="5362575"/>
            <a:ext cx="619125" cy="58102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fPrintsWithSheet="0"/>
  </xdr:twoCellAnchor>
  <xdr:twoCellAnchor>
    <xdr:from>
      <xdr:col>51</xdr:col>
      <xdr:colOff>66675</xdr:colOff>
      <xdr:row>26</xdr:row>
      <xdr:rowOff>0</xdr:rowOff>
    </xdr:from>
    <xdr:to>
      <xdr:col>65</xdr:col>
      <xdr:colOff>47625</xdr:colOff>
      <xdr:row>33</xdr:row>
      <xdr:rowOff>142875</xdr:rowOff>
    </xdr:to>
    <xdr:grpSp>
      <xdr:nvGrpSpPr>
        <xdr:cNvPr id="15" name="グループ化 14"/>
        <xdr:cNvGrpSpPr/>
      </xdr:nvGrpSpPr>
      <xdr:grpSpPr>
        <a:xfrm>
          <a:off x="9896475" y="6667500"/>
          <a:ext cx="2647950" cy="1524000"/>
          <a:chOff x="10020300" y="5162550"/>
          <a:chExt cx="2647950" cy="1457325"/>
        </a:xfrm>
      </xdr:grpSpPr>
      <xdr:sp macro="" textlink="">
        <xdr:nvSpPr>
          <xdr:cNvPr id="16" name="角丸四角形 15"/>
          <xdr:cNvSpPr/>
        </xdr:nvSpPr>
        <xdr:spPr>
          <a:xfrm>
            <a:off x="10772775" y="5819775"/>
            <a:ext cx="1895475" cy="800100"/>
          </a:xfrm>
          <a:prstGeom prst="roundRect">
            <a:avLst/>
          </a:prstGeom>
          <a:blipFill>
            <a:blip xmlns:r="http://schemas.openxmlformats.org/officeDocument/2006/relationships" r:embed="rId1" cstate="print"/>
            <a:tile tx="0" ty="0" sx="100000" sy="100000" flip="none" algn="tl"/>
          </a:blip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r>
              <a:rPr kumimoji="1" lang="ja-JP" altLang="en-US" sz="1100">
                <a:solidFill>
                  <a:sysClr val="windowText" lastClr="000000"/>
                </a:solidFill>
              </a:rPr>
              <a:t>期間延長・症例追加以外の理由による変更が発生する場合のみ記入してください。</a:t>
            </a:r>
          </a:p>
        </xdr:txBody>
      </xdr:sp>
      <xdr:cxnSp macro="">
        <xdr:nvCxnSpPr>
          <xdr:cNvPr id="17" name="直線矢印コネクタ 16"/>
          <xdr:cNvCxnSpPr/>
        </xdr:nvCxnSpPr>
        <xdr:spPr>
          <a:xfrm flipH="1" flipV="1">
            <a:off x="10020300" y="5162550"/>
            <a:ext cx="752475" cy="1057275"/>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grpSp>
    <xdr:clientData fPrintsWithSheet="0"/>
  </xdr:twoCellAnchor>
</xdr:wsDr>
</file>

<file path=xl/drawings/drawing2.xml><?xml version="1.0" encoding="utf-8"?>
<xdr:wsDr xmlns:xdr="http://schemas.openxmlformats.org/drawingml/2006/spreadsheetDrawing" xmlns:a="http://schemas.openxmlformats.org/drawingml/2006/main">
  <xdr:twoCellAnchor>
    <xdr:from>
      <xdr:col>3</xdr:col>
      <xdr:colOff>28575</xdr:colOff>
      <xdr:row>0</xdr:row>
      <xdr:rowOff>66675</xdr:rowOff>
    </xdr:from>
    <xdr:to>
      <xdr:col>27</xdr:col>
      <xdr:colOff>152400</xdr:colOff>
      <xdr:row>3</xdr:row>
      <xdr:rowOff>171450</xdr:rowOff>
    </xdr:to>
    <xdr:sp macro="" textlink="">
      <xdr:nvSpPr>
        <xdr:cNvPr id="6" name="テキスト ボックス 5"/>
        <xdr:cNvSpPr txBox="1"/>
      </xdr:nvSpPr>
      <xdr:spPr>
        <a:xfrm>
          <a:off x="600075" y="66675"/>
          <a:ext cx="4695825" cy="65722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kumimoji="1" lang="en-US" altLang="ja-JP" sz="16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t>
          </a:r>
          <a:r>
            <a:rPr kumimoji="1" lang="ja-JP" altLang="en-US" sz="16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色のついたセルに必要事項を入力してください。</a:t>
          </a:r>
        </a:p>
      </xdr:txBody>
    </xdr:sp>
    <xdr:clientData fPrintsWithSheet="0"/>
  </xdr:twoCellAnchor>
  <xdr:twoCellAnchor>
    <xdr:from>
      <xdr:col>52</xdr:col>
      <xdr:colOff>171450</xdr:colOff>
      <xdr:row>4</xdr:row>
      <xdr:rowOff>76200</xdr:rowOff>
    </xdr:from>
    <xdr:to>
      <xdr:col>64</xdr:col>
      <xdr:colOff>19050</xdr:colOff>
      <xdr:row>12</xdr:row>
      <xdr:rowOff>9525</xdr:rowOff>
    </xdr:to>
    <xdr:sp macro="" textlink="">
      <xdr:nvSpPr>
        <xdr:cNvPr id="3" name="下矢印吹き出し 2"/>
        <xdr:cNvSpPr/>
      </xdr:nvSpPr>
      <xdr:spPr>
        <a:xfrm>
          <a:off x="10077450" y="819150"/>
          <a:ext cx="2133600" cy="1847850"/>
        </a:xfrm>
        <a:prstGeom prst="downArrowCallout">
          <a:avLst>
            <a:gd name="adj1" fmla="val 17783"/>
            <a:gd name="adj2" fmla="val 18299"/>
            <a:gd name="adj3" fmla="val 25000"/>
            <a:gd name="adj4" fmla="val 64977"/>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セル選択時に表示される</a:t>
          </a:r>
          <a:endParaRPr kumimoji="1" lang="en-US" altLang="ja-JP" sz="1100"/>
        </a:p>
        <a:p>
          <a:pPr algn="ctr"/>
          <a:r>
            <a:rPr kumimoji="1" lang="ja-JP" altLang="en-US" sz="1100"/>
            <a:t>入力時メッセージに従い、</a:t>
          </a:r>
          <a:endParaRPr kumimoji="1" lang="en-US" altLang="ja-JP" sz="1100"/>
        </a:p>
        <a:p>
          <a:pPr algn="ctr"/>
          <a:r>
            <a:rPr kumimoji="1" lang="ja-JP" altLang="en-US" sz="1100"/>
            <a:t>左記ウェイトについてあてはまる数字を入力してください。</a:t>
          </a:r>
          <a:endParaRPr kumimoji="1" lang="en-US" altLang="ja-JP" sz="1100"/>
        </a:p>
        <a:p>
          <a:pPr algn="ctr"/>
          <a:r>
            <a:rPr kumimoji="1" lang="en-US" altLang="ja-JP" sz="1100"/>
            <a:t>(</a:t>
          </a:r>
          <a:r>
            <a:rPr kumimoji="1" lang="ja-JP" altLang="en-US" sz="1100"/>
            <a:t>例：項目</a:t>
          </a:r>
          <a:r>
            <a:rPr kumimoji="1" lang="en-US" altLang="ja-JP" sz="1100"/>
            <a:t>A</a:t>
          </a:r>
          <a:r>
            <a:rPr kumimoji="1" lang="ja-JP" altLang="en-US" sz="1100"/>
            <a:t>→「軽症」の場合は</a:t>
          </a:r>
          <a:endParaRPr kumimoji="1" lang="en-US" altLang="ja-JP" sz="1100"/>
        </a:p>
        <a:p>
          <a:pPr algn="ctr"/>
          <a:r>
            <a:rPr kumimoji="1" lang="en-US" altLang="ja-JP" sz="1100"/>
            <a:t>1</a:t>
          </a:r>
          <a:r>
            <a:rPr kumimoji="1" lang="ja-JP" altLang="en-US" sz="1100"/>
            <a:t>と入力する</a:t>
          </a:r>
          <a:r>
            <a:rPr kumimoji="1" lang="en-US" altLang="ja-JP" sz="1100"/>
            <a:t>)</a:t>
          </a:r>
          <a:endParaRPr kumimoji="1" lang="ja-JP" altLang="en-US" sz="1100"/>
        </a:p>
      </xdr:txBody>
    </xdr:sp>
    <xdr:clientData fPrintsWithSheet="0"/>
  </xdr:twoCellAnchor>
  <xdr:twoCellAnchor>
    <xdr:from>
      <xdr:col>63</xdr:col>
      <xdr:colOff>38100</xdr:colOff>
      <xdr:row>27</xdr:row>
      <xdr:rowOff>104775</xdr:rowOff>
    </xdr:from>
    <xdr:to>
      <xdr:col>64</xdr:col>
      <xdr:colOff>95250</xdr:colOff>
      <xdr:row>33</xdr:row>
      <xdr:rowOff>184150</xdr:rowOff>
    </xdr:to>
    <xdr:sp macro="" textlink="">
      <xdr:nvSpPr>
        <xdr:cNvPr id="4" name="右中かっこ 3"/>
        <xdr:cNvSpPr/>
      </xdr:nvSpPr>
      <xdr:spPr>
        <a:xfrm>
          <a:off x="12039600" y="6334125"/>
          <a:ext cx="247650" cy="1508125"/>
        </a:xfrm>
        <a:prstGeom prst="rightBrac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fPrintsWithSheet="0"/>
  </xdr:twoCellAnchor>
  <xdr:twoCellAnchor>
    <xdr:from>
      <xdr:col>65</xdr:col>
      <xdr:colOff>0</xdr:colOff>
      <xdr:row>28</xdr:row>
      <xdr:rowOff>179917</xdr:rowOff>
    </xdr:from>
    <xdr:to>
      <xdr:col>81</xdr:col>
      <xdr:colOff>93134</xdr:colOff>
      <xdr:row>32</xdr:row>
      <xdr:rowOff>118534</xdr:rowOff>
    </xdr:to>
    <xdr:sp macro="" textlink="">
      <xdr:nvSpPr>
        <xdr:cNvPr id="5" name="テキスト ボックス 4"/>
        <xdr:cNvSpPr txBox="1"/>
      </xdr:nvSpPr>
      <xdr:spPr>
        <a:xfrm>
          <a:off x="12382500" y="6762750"/>
          <a:ext cx="2188634" cy="912284"/>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こちらについては、「経費</a:t>
          </a:r>
          <a:r>
            <a:rPr kumimoji="1" lang="en-US" altLang="ja-JP" sz="1100"/>
            <a:t>2A</a:t>
          </a:r>
          <a:r>
            <a:rPr kumimoji="1" lang="ja-JP" altLang="en-US" sz="1100"/>
            <a:t>別紙」に当該ポイント数の算出根拠を</a:t>
          </a:r>
          <a:endParaRPr kumimoji="1" lang="en-US" altLang="ja-JP" sz="1100"/>
        </a:p>
        <a:p>
          <a:r>
            <a:rPr kumimoji="1" lang="ja-JP" altLang="en-US" sz="1100"/>
            <a:t>なるべく具体的に記載してください。</a:t>
          </a:r>
        </a:p>
      </xdr:txBody>
    </xdr:sp>
    <xdr:clientData fPrintsWithSheet="0"/>
  </xdr:twoCellAnchor>
</xdr:wsDr>
</file>

<file path=xl/drawings/drawing3.xml><?xml version="1.0" encoding="utf-8"?>
<xdr:wsDr xmlns:xdr="http://schemas.openxmlformats.org/drawingml/2006/spreadsheetDrawing" xmlns:a="http://schemas.openxmlformats.org/drawingml/2006/main">
  <xdr:twoCellAnchor>
    <xdr:from>
      <xdr:col>12</xdr:col>
      <xdr:colOff>130969</xdr:colOff>
      <xdr:row>0</xdr:row>
      <xdr:rowOff>71438</xdr:rowOff>
    </xdr:from>
    <xdr:to>
      <xdr:col>37</xdr:col>
      <xdr:colOff>45244</xdr:colOff>
      <xdr:row>2</xdr:row>
      <xdr:rowOff>652463</xdr:rowOff>
    </xdr:to>
    <xdr:sp macro="" textlink="">
      <xdr:nvSpPr>
        <xdr:cNvPr id="2" name="テキスト ボックス 1"/>
        <xdr:cNvSpPr txBox="1"/>
      </xdr:nvSpPr>
      <xdr:spPr>
        <a:xfrm>
          <a:off x="2416969" y="71438"/>
          <a:ext cx="4676775" cy="77152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kumimoji="1" lang="en-US" altLang="ja-JP" sz="16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t>
          </a:r>
          <a:r>
            <a:rPr kumimoji="1" lang="ja-JP" altLang="en-US" sz="16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色のついたセルに必要事項を入力してください。</a:t>
          </a:r>
        </a:p>
      </xdr:txBody>
    </xdr:sp>
    <xdr:clientData fPrintsWithSheet="0"/>
  </xdr:twoCellAnchor>
</xdr:wsDr>
</file>

<file path=xl/drawings/drawing4.xml><?xml version="1.0" encoding="utf-8"?>
<xdr:wsDr xmlns:xdr="http://schemas.openxmlformats.org/drawingml/2006/spreadsheetDrawing" xmlns:a="http://schemas.openxmlformats.org/drawingml/2006/main">
  <xdr:twoCellAnchor>
    <xdr:from>
      <xdr:col>3</xdr:col>
      <xdr:colOff>66675</xdr:colOff>
      <xdr:row>0</xdr:row>
      <xdr:rowOff>28575</xdr:rowOff>
    </xdr:from>
    <xdr:to>
      <xdr:col>27</xdr:col>
      <xdr:colOff>171450</xdr:colOff>
      <xdr:row>4</xdr:row>
      <xdr:rowOff>57150</xdr:rowOff>
    </xdr:to>
    <xdr:sp macro="" textlink="">
      <xdr:nvSpPr>
        <xdr:cNvPr id="2" name="テキスト ボックス 1"/>
        <xdr:cNvSpPr txBox="1"/>
      </xdr:nvSpPr>
      <xdr:spPr>
        <a:xfrm>
          <a:off x="638175" y="28575"/>
          <a:ext cx="4676775" cy="771525"/>
        </a:xfrm>
        <a:prstGeom prst="rect">
          <a:avLst/>
        </a:prstGeom>
        <a:ln/>
      </xdr:spPr>
      <xdr:style>
        <a:lnRef idx="2">
          <a:schemeClr val="dk1"/>
        </a:lnRef>
        <a:fillRef idx="1">
          <a:schemeClr val="lt1"/>
        </a:fillRef>
        <a:effectRef idx="0">
          <a:schemeClr val="dk1"/>
        </a:effectRef>
        <a:fontRef idx="minor">
          <a:schemeClr val="dk1"/>
        </a:fontRef>
      </xdr:style>
      <xdr:txBody>
        <a:bodyPr vertOverflow="clip" wrap="square" rtlCol="0" anchor="ctr">
          <a:scene3d>
            <a:camera prst="orthographicFront"/>
            <a:lightRig rig="soft" dir="tl">
              <a:rot lat="0" lon="0" rev="0"/>
            </a:lightRig>
          </a:scene3d>
          <a:sp3d contourW="25400" prstMaterial="matte">
            <a:bevelT w="25400" h="55880" prst="artDeco"/>
            <a:contourClr>
              <a:schemeClr val="accent2">
                <a:tint val="20000"/>
              </a:schemeClr>
            </a:contourClr>
          </a:sp3d>
        </a:bodyPr>
        <a:lstStyle/>
        <a:p>
          <a:pPr algn="ctr"/>
          <a:r>
            <a:rPr kumimoji="1" lang="en-US" altLang="ja-JP" sz="16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a:t>
          </a:r>
          <a:r>
            <a:rPr kumimoji="1" lang="ja-JP" altLang="en-US" sz="1600" b="1" u="sng" cap="none" spc="50">
              <a:ln w="11430"/>
              <a:gradFill>
                <a:gsLst>
                  <a:gs pos="25000">
                    <a:schemeClr val="accent2">
                      <a:satMod val="155000"/>
                    </a:schemeClr>
                  </a:gs>
                  <a:gs pos="100000">
                    <a:schemeClr val="accent2">
                      <a:shade val="45000"/>
                      <a:satMod val="165000"/>
                    </a:schemeClr>
                  </a:gs>
                </a:gsLst>
                <a:lin ang="5400000"/>
              </a:gradFill>
              <a:effectLst>
                <a:outerShdw blurRad="76200" dist="50800" dir="5400000" algn="tl" rotWithShape="0">
                  <a:srgbClr val="000000">
                    <a:alpha val="65000"/>
                  </a:srgbClr>
                </a:outerShdw>
              </a:effectLst>
            </a:rPr>
            <a:t>色のついたセルに必要事項を入力してください。</a:t>
          </a:r>
        </a:p>
      </xdr:txBody>
    </xdr:sp>
    <xdr:clientData fPrintsWithSheet="0"/>
  </xdr:twoCellAnchor>
  <xdr:twoCellAnchor>
    <xdr:from>
      <xdr:col>52</xdr:col>
      <xdr:colOff>76200</xdr:colOff>
      <xdr:row>3</xdr:row>
      <xdr:rowOff>180975</xdr:rowOff>
    </xdr:from>
    <xdr:to>
      <xdr:col>68</xdr:col>
      <xdr:colOff>114300</xdr:colOff>
      <xdr:row>11</xdr:row>
      <xdr:rowOff>409575</xdr:rowOff>
    </xdr:to>
    <xdr:sp macro="" textlink="">
      <xdr:nvSpPr>
        <xdr:cNvPr id="3" name="下矢印吹き出し 2"/>
        <xdr:cNvSpPr/>
      </xdr:nvSpPr>
      <xdr:spPr>
        <a:xfrm>
          <a:off x="9982200" y="733425"/>
          <a:ext cx="2133600" cy="1847850"/>
        </a:xfrm>
        <a:prstGeom prst="downArrowCallout">
          <a:avLst>
            <a:gd name="adj1" fmla="val 16753"/>
            <a:gd name="adj2" fmla="val 19330"/>
            <a:gd name="adj3" fmla="val 25000"/>
            <a:gd name="adj4" fmla="val 64977"/>
          </a:avLst>
        </a:prstGeom>
        <a:noFill/>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セル選択時に表示される</a:t>
          </a:r>
          <a:endParaRPr kumimoji="1" lang="en-US" altLang="ja-JP" sz="1100"/>
        </a:p>
        <a:p>
          <a:pPr algn="ctr"/>
          <a:r>
            <a:rPr kumimoji="1" lang="ja-JP" altLang="en-US" sz="1100"/>
            <a:t>入力時メッセージに従い、</a:t>
          </a:r>
          <a:endParaRPr kumimoji="1" lang="en-US" altLang="ja-JP" sz="1100"/>
        </a:p>
        <a:p>
          <a:pPr algn="ctr"/>
          <a:r>
            <a:rPr kumimoji="1" lang="ja-JP" altLang="en-US" sz="1100"/>
            <a:t>左記ウェイトについてあてはまる数字を入力してください。</a:t>
          </a:r>
          <a:endParaRPr kumimoji="1" lang="en-US" altLang="ja-JP" sz="1100"/>
        </a:p>
        <a:p>
          <a:pPr algn="ctr"/>
          <a:r>
            <a:rPr kumimoji="1" lang="en-US" altLang="ja-JP" sz="1100"/>
            <a:t>(</a:t>
          </a:r>
          <a:r>
            <a:rPr kumimoji="1" lang="ja-JP" altLang="en-US" sz="1100"/>
            <a:t>例：項目</a:t>
          </a:r>
          <a:r>
            <a:rPr kumimoji="1" lang="en-US" altLang="ja-JP" sz="1100"/>
            <a:t>A</a:t>
          </a:r>
          <a:r>
            <a:rPr kumimoji="1" lang="ja-JP" altLang="en-US" sz="1100"/>
            <a:t>→「内服」の場合は</a:t>
          </a:r>
          <a:endParaRPr kumimoji="1" lang="en-US" altLang="ja-JP" sz="1100"/>
        </a:p>
        <a:p>
          <a:pPr algn="ctr"/>
          <a:r>
            <a:rPr kumimoji="1" lang="en-US" altLang="ja-JP" sz="1100"/>
            <a:t>1</a:t>
          </a:r>
          <a:r>
            <a:rPr kumimoji="1" lang="ja-JP" altLang="en-US" sz="1100"/>
            <a:t>と入力する</a:t>
          </a:r>
          <a:r>
            <a:rPr kumimoji="1" lang="en-US" altLang="ja-JP" sz="1100"/>
            <a:t>)</a:t>
          </a:r>
          <a:endParaRPr kumimoji="1" lang="ja-JP" altLang="en-US" sz="1100"/>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C000"/>
  </sheetPr>
  <dimension ref="A1:BM168"/>
  <sheetViews>
    <sheetView showGridLines="0" view="pageBreakPreview" topLeftCell="F17" zoomScaleNormal="100" zoomScaleSheetLayoutView="100" workbookViewId="0">
      <selection activeCell="K26" sqref="K26:AZ26"/>
    </sheetView>
  </sheetViews>
  <sheetFormatPr defaultRowHeight="18.75" x14ac:dyDescent="0.15"/>
  <cols>
    <col min="1" max="15" width="2.5" style="56" customWidth="1"/>
    <col min="16" max="17" width="2.875" style="56" customWidth="1"/>
    <col min="18" max="18" width="2.5" style="56" customWidth="1"/>
    <col min="19" max="21" width="2.75" style="56" customWidth="1"/>
    <col min="22" max="99" width="2.5" style="56" customWidth="1"/>
    <col min="100" max="16384" width="9" style="56"/>
  </cols>
  <sheetData>
    <row r="1" spans="1:65" s="2" customFormat="1" ht="15" customHeight="1" x14ac:dyDescent="0.15">
      <c r="A1" s="1" t="s">
        <v>0</v>
      </c>
      <c r="AM1" s="149" t="s">
        <v>1</v>
      </c>
      <c r="AN1" s="149"/>
      <c r="AO1" s="149"/>
      <c r="AP1" s="149"/>
      <c r="AQ1" s="149"/>
      <c r="AR1" s="150"/>
      <c r="AS1" s="150"/>
      <c r="AT1" s="150"/>
      <c r="AU1" s="150"/>
      <c r="AV1" s="150"/>
      <c r="AW1" s="150"/>
      <c r="AX1" s="150"/>
      <c r="AY1" s="150"/>
    </row>
    <row r="2" spans="1:65" s="2" customFormat="1" ht="15" customHeight="1" x14ac:dyDescent="0.15">
      <c r="AM2" s="149" t="s">
        <v>2</v>
      </c>
      <c r="AN2" s="149"/>
      <c r="AO2" s="149"/>
      <c r="AP2" s="149"/>
      <c r="AQ2" s="149"/>
      <c r="AR2" s="149" t="s">
        <v>3</v>
      </c>
      <c r="AS2" s="149"/>
      <c r="AT2" s="149"/>
      <c r="AU2" s="149"/>
      <c r="AV2" s="149"/>
      <c r="AW2" s="149"/>
      <c r="AX2" s="149"/>
      <c r="AY2" s="149"/>
    </row>
    <row r="3" spans="1:65" s="2" customFormat="1" ht="56.25" customHeight="1" x14ac:dyDescent="0.15"/>
    <row r="4" spans="1:65" s="2" customFormat="1" ht="15" customHeight="1" x14ac:dyDescent="0.15">
      <c r="AB4" s="151" t="s">
        <v>4</v>
      </c>
      <c r="AC4" s="151"/>
      <c r="AD4" s="151"/>
      <c r="AE4" s="147"/>
      <c r="AF4" s="147"/>
      <c r="AG4" s="147"/>
      <c r="AH4" s="147"/>
      <c r="AI4" s="3" t="s">
        <v>5</v>
      </c>
      <c r="AJ4" s="151" t="s">
        <v>293</v>
      </c>
      <c r="AK4" s="151"/>
      <c r="AL4" s="151"/>
      <c r="AM4" s="147"/>
      <c r="AN4" s="147"/>
      <c r="AO4" s="147"/>
      <c r="AP4" s="152" t="s">
        <v>6</v>
      </c>
      <c r="AQ4" s="152"/>
      <c r="AR4" s="147"/>
      <c r="AS4" s="147"/>
      <c r="AT4" s="147"/>
      <c r="AU4" s="3" t="s">
        <v>7</v>
      </c>
      <c r="AV4" s="147"/>
      <c r="AW4" s="147"/>
      <c r="AX4" s="147"/>
      <c r="AY4" s="3" t="s">
        <v>8</v>
      </c>
    </row>
    <row r="5" spans="1:65" s="2" customFormat="1" ht="45" customHeight="1" x14ac:dyDescent="0.15"/>
    <row r="6" spans="1:65" s="2" customFormat="1" ht="18.75" customHeight="1" x14ac:dyDescent="0.15">
      <c r="L6" s="148" t="s">
        <v>9</v>
      </c>
      <c r="M6" s="148"/>
      <c r="N6" s="148"/>
      <c r="O6" s="148"/>
      <c r="P6" s="148"/>
      <c r="Q6" s="148"/>
      <c r="R6" s="148"/>
      <c r="S6" s="148"/>
      <c r="T6" s="4" t="s">
        <v>10</v>
      </c>
      <c r="U6" s="148" t="str">
        <f>IF(BI11="","□",CHOOSE(BI11,"■","□","□","■","■","□","■"))</f>
        <v>□</v>
      </c>
      <c r="V6" s="148"/>
      <c r="W6" s="148" t="s">
        <v>11</v>
      </c>
      <c r="X6" s="148"/>
      <c r="Y6" s="148"/>
      <c r="Z6" s="148"/>
      <c r="AA6" s="148"/>
      <c r="AB6" s="148" t="str">
        <f>IF(BI11="","□",CHOOSE(BI11,"□","■","□","■","□","■","■"))</f>
        <v>□</v>
      </c>
      <c r="AC6" s="148"/>
      <c r="AD6" s="148" t="s">
        <v>12</v>
      </c>
      <c r="AE6" s="148"/>
      <c r="AF6" s="148"/>
      <c r="AG6" s="148"/>
      <c r="AH6" s="148"/>
      <c r="AI6" s="148" t="str">
        <f>IF(BI11="","□",CHOOSE(BI11,"□","□","■","□","■","■","■"))</f>
        <v>□</v>
      </c>
      <c r="AJ6" s="148"/>
      <c r="AK6" s="148" t="s">
        <v>13</v>
      </c>
      <c r="AL6" s="148"/>
      <c r="AM6" s="148"/>
      <c r="AN6" s="148"/>
      <c r="AO6" s="5" t="s">
        <v>14</v>
      </c>
      <c r="BC6" s="149" t="s">
        <v>15</v>
      </c>
      <c r="BD6" s="149"/>
      <c r="BE6" s="149"/>
      <c r="BF6" s="149"/>
      <c r="BG6" s="149"/>
      <c r="BH6" s="149"/>
      <c r="BI6" s="149"/>
      <c r="BJ6" s="149"/>
      <c r="BK6" s="149"/>
      <c r="BL6" s="149"/>
      <c r="BM6" s="149"/>
    </row>
    <row r="7" spans="1:65" s="2" customFormat="1" ht="11.25" customHeight="1" x14ac:dyDescent="0.15">
      <c r="L7" s="6"/>
      <c r="M7" s="6"/>
      <c r="N7" s="6"/>
      <c r="O7" s="6"/>
      <c r="P7" s="6"/>
      <c r="Q7" s="6"/>
      <c r="R7" s="6"/>
      <c r="S7" s="6"/>
      <c r="T7" s="7"/>
      <c r="U7" s="6"/>
      <c r="V7" s="6"/>
      <c r="W7" s="6"/>
      <c r="X7" s="6"/>
      <c r="Y7" s="6"/>
      <c r="Z7" s="6"/>
      <c r="AA7" s="6"/>
      <c r="AB7" s="6"/>
      <c r="AC7" s="6"/>
      <c r="AD7" s="6"/>
      <c r="AE7" s="6"/>
      <c r="AF7" s="6"/>
      <c r="AG7" s="6"/>
      <c r="AH7" s="6"/>
      <c r="AI7" s="6"/>
      <c r="AJ7" s="6"/>
      <c r="AK7" s="6"/>
      <c r="AL7" s="6"/>
      <c r="AM7" s="6"/>
      <c r="AN7" s="6"/>
      <c r="AO7" s="5"/>
      <c r="BC7" s="149"/>
      <c r="BD7" s="149"/>
      <c r="BE7" s="149"/>
      <c r="BF7" s="149"/>
      <c r="BG7" s="149"/>
      <c r="BH7" s="149"/>
      <c r="BI7" s="149"/>
      <c r="BJ7" s="149"/>
      <c r="BK7" s="149"/>
      <c r="BL7" s="149"/>
      <c r="BM7" s="149"/>
    </row>
    <row r="8" spans="1:65" s="2" customFormat="1" ht="18.75" customHeight="1" x14ac:dyDescent="0.15">
      <c r="A8" s="8" t="s">
        <v>16</v>
      </c>
      <c r="B8" s="8"/>
      <c r="C8" s="8"/>
      <c r="D8" s="8"/>
      <c r="L8" s="6"/>
      <c r="M8" s="6"/>
      <c r="N8" s="6"/>
      <c r="O8" s="6"/>
      <c r="P8" s="6"/>
      <c r="Q8" s="6"/>
      <c r="R8" s="6"/>
      <c r="S8" s="6"/>
      <c r="T8" s="7"/>
      <c r="U8" s="6"/>
      <c r="V8" s="6"/>
      <c r="W8" s="6"/>
      <c r="X8" s="6"/>
      <c r="Y8" s="6"/>
      <c r="Z8" s="6"/>
      <c r="AA8" s="6"/>
      <c r="AB8" s="6"/>
      <c r="AC8" s="6"/>
      <c r="AD8" s="6"/>
      <c r="AE8" s="6"/>
      <c r="AF8" s="6"/>
      <c r="AG8" s="6"/>
      <c r="AH8" s="6"/>
      <c r="AI8" s="6"/>
      <c r="AJ8" s="6"/>
      <c r="AK8" s="6"/>
      <c r="AL8" s="6"/>
      <c r="AM8" s="6"/>
      <c r="AN8" s="6"/>
      <c r="AO8" s="5"/>
      <c r="BC8" s="149"/>
      <c r="BD8" s="149"/>
      <c r="BE8" s="149"/>
      <c r="BF8" s="149"/>
      <c r="BG8" s="149"/>
      <c r="BH8" s="149"/>
      <c r="BI8" s="149"/>
      <c r="BJ8" s="149"/>
      <c r="BK8" s="149"/>
      <c r="BL8" s="149"/>
      <c r="BM8" s="149"/>
    </row>
    <row r="9" spans="1:65" s="2" customFormat="1" ht="11.25" customHeight="1" x14ac:dyDescent="0.15">
      <c r="L9" s="6"/>
      <c r="M9" s="6"/>
      <c r="N9" s="6"/>
      <c r="O9" s="6"/>
      <c r="P9" s="6"/>
      <c r="Q9" s="6"/>
      <c r="R9" s="6"/>
      <c r="S9" s="6"/>
      <c r="T9" s="7"/>
      <c r="U9" s="6"/>
      <c r="V9" s="6"/>
      <c r="W9" s="6"/>
      <c r="X9" s="6"/>
      <c r="Y9" s="6"/>
      <c r="Z9" s="6"/>
      <c r="AA9" s="6"/>
      <c r="AB9" s="6"/>
      <c r="AC9" s="6"/>
      <c r="AD9" s="6"/>
      <c r="AE9" s="6"/>
      <c r="AF9" s="6"/>
      <c r="AG9" s="6"/>
      <c r="AH9" s="6"/>
      <c r="AI9" s="6"/>
      <c r="AJ9" s="6"/>
      <c r="AK9" s="6"/>
      <c r="AL9" s="6"/>
      <c r="AM9" s="6"/>
      <c r="AN9" s="6"/>
      <c r="AO9" s="5"/>
      <c r="BC9" s="149"/>
      <c r="BD9" s="149"/>
      <c r="BE9" s="149"/>
      <c r="BF9" s="149"/>
      <c r="BG9" s="149"/>
      <c r="BH9" s="149"/>
      <c r="BI9" s="149"/>
      <c r="BJ9" s="149"/>
      <c r="BK9" s="149"/>
      <c r="BL9" s="149"/>
      <c r="BM9" s="149"/>
    </row>
    <row r="10" spans="1:65" s="2" customFormat="1" ht="18.75" customHeight="1" x14ac:dyDescent="0.15">
      <c r="A10" s="153" t="s">
        <v>291</v>
      </c>
      <c r="B10" s="154"/>
      <c r="C10" s="154"/>
      <c r="D10" s="154"/>
      <c r="E10" s="154"/>
      <c r="F10" s="154"/>
      <c r="G10" s="154"/>
      <c r="H10" s="154"/>
      <c r="I10" s="154"/>
      <c r="J10" s="154"/>
      <c r="K10" s="168"/>
      <c r="L10" s="169"/>
      <c r="M10" s="169"/>
      <c r="N10" s="169"/>
      <c r="O10" s="169"/>
      <c r="P10" s="169"/>
      <c r="Q10" s="169"/>
      <c r="R10" s="169"/>
      <c r="S10" s="169"/>
      <c r="T10" s="169"/>
      <c r="U10" s="169"/>
      <c r="V10" s="169"/>
      <c r="W10" s="169"/>
      <c r="X10" s="169"/>
      <c r="Y10" s="169"/>
      <c r="Z10" s="169"/>
      <c r="AA10" s="169"/>
      <c r="AB10" s="169"/>
      <c r="AC10" s="169"/>
      <c r="AD10" s="169"/>
      <c r="AE10" s="169"/>
      <c r="AF10" s="169"/>
      <c r="AG10" s="169"/>
      <c r="AH10" s="169"/>
      <c r="AI10" s="169"/>
      <c r="AJ10" s="169"/>
      <c r="AK10" s="169"/>
      <c r="AL10" s="169"/>
      <c r="AM10" s="169"/>
      <c r="AN10" s="169"/>
      <c r="AO10" s="169"/>
      <c r="AP10" s="169"/>
      <c r="AQ10" s="169"/>
      <c r="AR10" s="169"/>
      <c r="AS10" s="169"/>
      <c r="AT10" s="169"/>
      <c r="AU10" s="169"/>
      <c r="AV10" s="169"/>
      <c r="AW10" s="169"/>
      <c r="AX10" s="169"/>
      <c r="AY10" s="169"/>
      <c r="AZ10" s="170"/>
      <c r="BA10" s="9"/>
      <c r="BC10" s="149" t="s">
        <v>17</v>
      </c>
      <c r="BD10" s="149"/>
      <c r="BE10" s="149"/>
      <c r="BF10" s="149"/>
      <c r="BG10" s="149"/>
      <c r="BH10" s="149"/>
      <c r="BI10" s="149"/>
      <c r="BJ10" s="149"/>
      <c r="BK10" s="149"/>
      <c r="BL10" s="149"/>
      <c r="BM10" s="149"/>
    </row>
    <row r="11" spans="1:65" s="2" customFormat="1" ht="18.75" customHeight="1" x14ac:dyDescent="0.15">
      <c r="A11" s="154"/>
      <c r="B11" s="154"/>
      <c r="C11" s="154"/>
      <c r="D11" s="154"/>
      <c r="E11" s="154"/>
      <c r="F11" s="154"/>
      <c r="G11" s="154"/>
      <c r="H11" s="154"/>
      <c r="I11" s="154"/>
      <c r="J11" s="154"/>
      <c r="K11" s="171"/>
      <c r="L11" s="172"/>
      <c r="M11" s="172"/>
      <c r="N11" s="172"/>
      <c r="O11" s="172"/>
      <c r="P11" s="172"/>
      <c r="Q11" s="172"/>
      <c r="R11" s="172"/>
      <c r="S11" s="172"/>
      <c r="T11" s="172"/>
      <c r="U11" s="172"/>
      <c r="V11" s="172"/>
      <c r="W11" s="172"/>
      <c r="X11" s="172"/>
      <c r="Y11" s="172"/>
      <c r="Z11" s="172"/>
      <c r="AA11" s="172"/>
      <c r="AB11" s="172"/>
      <c r="AC11" s="172"/>
      <c r="AD11" s="172"/>
      <c r="AE11" s="172"/>
      <c r="AF11" s="172"/>
      <c r="AG11" s="172"/>
      <c r="AH11" s="172"/>
      <c r="AI11" s="172"/>
      <c r="AJ11" s="172"/>
      <c r="AK11" s="172"/>
      <c r="AL11" s="172"/>
      <c r="AM11" s="172"/>
      <c r="AN11" s="172"/>
      <c r="AO11" s="172"/>
      <c r="AP11" s="172"/>
      <c r="AQ11" s="172"/>
      <c r="AR11" s="172"/>
      <c r="AS11" s="172"/>
      <c r="AT11" s="172"/>
      <c r="AU11" s="172"/>
      <c r="AV11" s="172"/>
      <c r="AW11" s="172"/>
      <c r="AX11" s="172"/>
      <c r="AY11" s="172"/>
      <c r="AZ11" s="173"/>
      <c r="BA11" s="9"/>
      <c r="BC11" s="10" t="s">
        <v>18</v>
      </c>
      <c r="BD11" s="161" t="s">
        <v>19</v>
      </c>
      <c r="BE11" s="161"/>
      <c r="BF11" s="161"/>
      <c r="BG11" s="161"/>
      <c r="BH11" s="162"/>
      <c r="BI11" s="177"/>
      <c r="BJ11" s="177"/>
      <c r="BK11" s="177"/>
      <c r="BL11" s="177"/>
      <c r="BM11" s="177"/>
    </row>
    <row r="12" spans="1:65" s="2" customFormat="1" ht="18.75" customHeight="1" x14ac:dyDescent="0.15">
      <c r="A12" s="154"/>
      <c r="B12" s="154"/>
      <c r="C12" s="154"/>
      <c r="D12" s="154"/>
      <c r="E12" s="154"/>
      <c r="F12" s="154"/>
      <c r="G12" s="154"/>
      <c r="H12" s="154"/>
      <c r="I12" s="154"/>
      <c r="J12" s="154"/>
      <c r="K12" s="174"/>
      <c r="L12" s="175"/>
      <c r="M12" s="175"/>
      <c r="N12" s="175"/>
      <c r="O12" s="175"/>
      <c r="P12" s="175"/>
      <c r="Q12" s="175"/>
      <c r="R12" s="175"/>
      <c r="S12" s="175"/>
      <c r="T12" s="175"/>
      <c r="U12" s="175"/>
      <c r="V12" s="175"/>
      <c r="W12" s="175"/>
      <c r="X12" s="175"/>
      <c r="Y12" s="175"/>
      <c r="Z12" s="175"/>
      <c r="AA12" s="175"/>
      <c r="AB12" s="175"/>
      <c r="AC12" s="175"/>
      <c r="AD12" s="175"/>
      <c r="AE12" s="175"/>
      <c r="AF12" s="175"/>
      <c r="AG12" s="175"/>
      <c r="AH12" s="175"/>
      <c r="AI12" s="175"/>
      <c r="AJ12" s="175"/>
      <c r="AK12" s="175"/>
      <c r="AL12" s="175"/>
      <c r="AM12" s="175"/>
      <c r="AN12" s="175"/>
      <c r="AO12" s="175"/>
      <c r="AP12" s="175"/>
      <c r="AQ12" s="175"/>
      <c r="AR12" s="175"/>
      <c r="AS12" s="175"/>
      <c r="AT12" s="175"/>
      <c r="AU12" s="175"/>
      <c r="AV12" s="175"/>
      <c r="AW12" s="175"/>
      <c r="AX12" s="175"/>
      <c r="AY12" s="175"/>
      <c r="AZ12" s="176"/>
      <c r="BA12" s="9"/>
      <c r="BC12" s="10" t="s">
        <v>20</v>
      </c>
      <c r="BD12" s="161" t="s">
        <v>21</v>
      </c>
      <c r="BE12" s="161"/>
      <c r="BF12" s="161"/>
      <c r="BG12" s="161"/>
      <c r="BH12" s="162"/>
      <c r="BI12" s="177"/>
      <c r="BJ12" s="177"/>
      <c r="BK12" s="177"/>
      <c r="BL12" s="177"/>
      <c r="BM12" s="177"/>
    </row>
    <row r="13" spans="1:65" s="2" customFormat="1" ht="18.75" customHeight="1" x14ac:dyDescent="0.15">
      <c r="A13" s="154" t="s">
        <v>22</v>
      </c>
      <c r="B13" s="154"/>
      <c r="C13" s="154"/>
      <c r="D13" s="154"/>
      <c r="E13" s="154"/>
      <c r="F13" s="154"/>
      <c r="G13" s="154"/>
      <c r="H13" s="154"/>
      <c r="I13" s="154"/>
      <c r="J13" s="154"/>
      <c r="K13" s="165"/>
      <c r="L13" s="166"/>
      <c r="M13" s="166"/>
      <c r="N13" s="166"/>
      <c r="O13" s="166"/>
      <c r="P13" s="166"/>
      <c r="Q13" s="166"/>
      <c r="R13" s="166"/>
      <c r="S13" s="166"/>
      <c r="T13" s="166"/>
      <c r="U13" s="166"/>
      <c r="V13" s="166"/>
      <c r="W13" s="166"/>
      <c r="X13" s="166"/>
      <c r="Y13" s="166"/>
      <c r="Z13" s="166"/>
      <c r="AA13" s="166"/>
      <c r="AB13" s="166"/>
      <c r="AC13" s="166"/>
      <c r="AD13" s="166"/>
      <c r="AE13" s="166"/>
      <c r="AF13" s="166"/>
      <c r="AG13" s="166"/>
      <c r="AH13" s="166"/>
      <c r="AI13" s="166"/>
      <c r="AJ13" s="166"/>
      <c r="AK13" s="166"/>
      <c r="AL13" s="166"/>
      <c r="AM13" s="166"/>
      <c r="AN13" s="166"/>
      <c r="AO13" s="166"/>
      <c r="AP13" s="166"/>
      <c r="AQ13" s="166"/>
      <c r="AR13" s="166"/>
      <c r="AS13" s="166"/>
      <c r="AT13" s="166"/>
      <c r="AU13" s="166"/>
      <c r="AV13" s="166"/>
      <c r="AW13" s="166"/>
      <c r="AX13" s="166"/>
      <c r="AY13" s="166"/>
      <c r="AZ13" s="167"/>
      <c r="BA13" s="9"/>
      <c r="BC13" s="10" t="s">
        <v>23</v>
      </c>
      <c r="BD13" s="161" t="s">
        <v>24</v>
      </c>
      <c r="BE13" s="161"/>
      <c r="BF13" s="161"/>
      <c r="BG13" s="161"/>
      <c r="BH13" s="162"/>
      <c r="BI13" s="177"/>
      <c r="BJ13" s="177"/>
      <c r="BK13" s="177"/>
      <c r="BL13" s="177"/>
      <c r="BM13" s="177"/>
    </row>
    <row r="14" spans="1:65" s="2" customFormat="1" ht="18.75" customHeight="1" x14ac:dyDescent="0.15">
      <c r="A14" s="153" t="s">
        <v>25</v>
      </c>
      <c r="B14" s="154"/>
      <c r="C14" s="154"/>
      <c r="D14" s="154"/>
      <c r="E14" s="154"/>
      <c r="F14" s="154"/>
      <c r="G14" s="154"/>
      <c r="H14" s="154"/>
      <c r="I14" s="154"/>
      <c r="J14" s="154"/>
      <c r="K14" s="155"/>
      <c r="L14" s="156"/>
      <c r="M14" s="156"/>
      <c r="N14" s="156"/>
      <c r="O14" s="156"/>
      <c r="P14" s="156"/>
      <c r="Q14" s="156"/>
      <c r="R14" s="156"/>
      <c r="S14" s="156"/>
      <c r="T14" s="156"/>
      <c r="U14" s="156"/>
      <c r="V14" s="156"/>
      <c r="W14" s="156"/>
      <c r="X14" s="156"/>
      <c r="Y14" s="156"/>
      <c r="Z14" s="156"/>
      <c r="AA14" s="156"/>
      <c r="AB14" s="156"/>
      <c r="AC14" s="156"/>
      <c r="AD14" s="156"/>
      <c r="AE14" s="156"/>
      <c r="AF14" s="156"/>
      <c r="AG14" s="156"/>
      <c r="AH14" s="156"/>
      <c r="AI14" s="156"/>
      <c r="AJ14" s="156"/>
      <c r="AK14" s="156"/>
      <c r="AL14" s="156"/>
      <c r="AM14" s="156"/>
      <c r="AN14" s="156"/>
      <c r="AO14" s="156"/>
      <c r="AP14" s="156"/>
      <c r="AQ14" s="156"/>
      <c r="AR14" s="156"/>
      <c r="AS14" s="156"/>
      <c r="AT14" s="156"/>
      <c r="AU14" s="156"/>
      <c r="AV14" s="156"/>
      <c r="AW14" s="156"/>
      <c r="AX14" s="156"/>
      <c r="AY14" s="156"/>
      <c r="AZ14" s="157"/>
      <c r="BA14" s="9"/>
      <c r="BC14" s="10" t="s">
        <v>26</v>
      </c>
      <c r="BD14" s="161" t="s">
        <v>27</v>
      </c>
      <c r="BE14" s="161"/>
      <c r="BF14" s="161"/>
      <c r="BG14" s="161"/>
      <c r="BH14" s="162"/>
      <c r="BI14" s="177"/>
      <c r="BJ14" s="177"/>
      <c r="BK14" s="177"/>
      <c r="BL14" s="177"/>
      <c r="BM14" s="177"/>
    </row>
    <row r="15" spans="1:65" s="2" customFormat="1" ht="18.75" customHeight="1" x14ac:dyDescent="0.15">
      <c r="A15" s="154"/>
      <c r="B15" s="154"/>
      <c r="C15" s="154"/>
      <c r="D15" s="154"/>
      <c r="E15" s="154"/>
      <c r="F15" s="154"/>
      <c r="G15" s="154"/>
      <c r="H15" s="154"/>
      <c r="I15" s="154"/>
      <c r="J15" s="154"/>
      <c r="K15" s="158"/>
      <c r="L15" s="159"/>
      <c r="M15" s="159"/>
      <c r="N15" s="159"/>
      <c r="O15" s="159"/>
      <c r="P15" s="159"/>
      <c r="Q15" s="159"/>
      <c r="R15" s="159"/>
      <c r="S15" s="159"/>
      <c r="T15" s="159"/>
      <c r="U15" s="159"/>
      <c r="V15" s="159"/>
      <c r="W15" s="159"/>
      <c r="X15" s="159"/>
      <c r="Y15" s="159"/>
      <c r="Z15" s="159"/>
      <c r="AA15" s="159"/>
      <c r="AB15" s="159"/>
      <c r="AC15" s="159"/>
      <c r="AD15" s="159"/>
      <c r="AE15" s="159"/>
      <c r="AF15" s="159"/>
      <c r="AG15" s="159"/>
      <c r="AH15" s="159"/>
      <c r="AI15" s="159"/>
      <c r="AJ15" s="159"/>
      <c r="AK15" s="159"/>
      <c r="AL15" s="159"/>
      <c r="AM15" s="159"/>
      <c r="AN15" s="159"/>
      <c r="AO15" s="159"/>
      <c r="AP15" s="159"/>
      <c r="AQ15" s="159"/>
      <c r="AR15" s="159"/>
      <c r="AS15" s="159"/>
      <c r="AT15" s="159"/>
      <c r="AU15" s="159"/>
      <c r="AV15" s="159"/>
      <c r="AW15" s="159"/>
      <c r="AX15" s="159"/>
      <c r="AY15" s="159"/>
      <c r="AZ15" s="160"/>
      <c r="BA15" s="9"/>
      <c r="BC15" s="11"/>
      <c r="BD15" s="163" t="s">
        <v>28</v>
      </c>
      <c r="BE15" s="163"/>
      <c r="BF15" s="163"/>
      <c r="BG15" s="163"/>
      <c r="BH15" s="164"/>
      <c r="BI15" s="177"/>
      <c r="BJ15" s="177"/>
      <c r="BK15" s="177"/>
      <c r="BL15" s="177"/>
      <c r="BM15" s="177"/>
    </row>
    <row r="16" spans="1:65" s="2" customFormat="1" ht="18.75" customHeight="1" x14ac:dyDescent="0.15">
      <c r="A16" s="144" t="s">
        <v>305</v>
      </c>
      <c r="B16" s="144"/>
      <c r="C16" s="144"/>
      <c r="D16" s="144"/>
      <c r="E16" s="144"/>
      <c r="F16" s="144"/>
      <c r="G16" s="144"/>
      <c r="H16" s="144"/>
      <c r="I16" s="144"/>
      <c r="J16" s="144"/>
      <c r="K16" s="165"/>
      <c r="L16" s="166"/>
      <c r="M16" s="166"/>
      <c r="N16" s="166"/>
      <c r="O16" s="166"/>
      <c r="P16" s="166"/>
      <c r="Q16" s="166"/>
      <c r="R16" s="166"/>
      <c r="S16" s="166"/>
      <c r="T16" s="166"/>
      <c r="U16" s="166"/>
      <c r="V16" s="166"/>
      <c r="W16" s="166"/>
      <c r="X16" s="166"/>
      <c r="Y16" s="166"/>
      <c r="Z16" s="166"/>
      <c r="AA16" s="166"/>
      <c r="AB16" s="166"/>
      <c r="AC16" s="166"/>
      <c r="AD16" s="166"/>
      <c r="AE16" s="166"/>
      <c r="AF16" s="166"/>
      <c r="AG16" s="166"/>
      <c r="AH16" s="166"/>
      <c r="AI16" s="166"/>
      <c r="AJ16" s="166"/>
      <c r="AK16" s="166"/>
      <c r="AL16" s="166"/>
      <c r="AM16" s="166"/>
      <c r="AN16" s="166"/>
      <c r="AO16" s="166"/>
      <c r="AP16" s="166"/>
      <c r="AQ16" s="166"/>
      <c r="AR16" s="166"/>
      <c r="AS16" s="166"/>
      <c r="AT16" s="166"/>
      <c r="AU16" s="166"/>
      <c r="AV16" s="166"/>
      <c r="AW16" s="166"/>
      <c r="AX16" s="166"/>
      <c r="AY16" s="166"/>
      <c r="AZ16" s="167"/>
      <c r="BA16" s="9"/>
      <c r="BC16" s="10" t="s">
        <v>30</v>
      </c>
      <c r="BD16" s="161" t="s">
        <v>27</v>
      </c>
      <c r="BE16" s="161"/>
      <c r="BF16" s="161"/>
      <c r="BG16" s="161"/>
      <c r="BH16" s="162"/>
      <c r="BI16" s="177"/>
      <c r="BJ16" s="177"/>
      <c r="BK16" s="177"/>
      <c r="BL16" s="177"/>
      <c r="BM16" s="177"/>
    </row>
    <row r="17" spans="1:65" s="2" customFormat="1" ht="18.75" customHeight="1" thickBot="1" x14ac:dyDescent="0.2">
      <c r="A17" s="195" t="s">
        <v>284</v>
      </c>
      <c r="B17" s="195"/>
      <c r="C17" s="195"/>
      <c r="D17" s="195"/>
      <c r="E17" s="195"/>
      <c r="F17" s="195"/>
      <c r="G17" s="195"/>
      <c r="H17" s="195"/>
      <c r="I17" s="195"/>
      <c r="J17" s="195"/>
      <c r="K17" s="12"/>
      <c r="L17" s="13"/>
      <c r="M17" s="13"/>
      <c r="N17" s="14"/>
      <c r="O17" s="190" t="s">
        <v>4</v>
      </c>
      <c r="P17" s="190"/>
      <c r="Q17" s="179"/>
      <c r="R17" s="179"/>
      <c r="S17" s="179"/>
      <c r="T17" s="15" t="s">
        <v>5</v>
      </c>
      <c r="U17" s="189" t="s">
        <v>293</v>
      </c>
      <c r="V17" s="189"/>
      <c r="W17" s="179"/>
      <c r="X17" s="179"/>
      <c r="Y17" s="196" t="s">
        <v>6</v>
      </c>
      <c r="Z17" s="196"/>
      <c r="AA17" s="179"/>
      <c r="AB17" s="179"/>
      <c r="AC17" s="15" t="s">
        <v>7</v>
      </c>
      <c r="AD17" s="189" t="s">
        <v>31</v>
      </c>
      <c r="AE17" s="189"/>
      <c r="AF17" s="189"/>
      <c r="AG17" s="189"/>
      <c r="AH17" s="190" t="s">
        <v>4</v>
      </c>
      <c r="AI17" s="190"/>
      <c r="AJ17" s="179"/>
      <c r="AK17" s="179"/>
      <c r="AL17" s="179"/>
      <c r="AM17" s="15" t="s">
        <v>5</v>
      </c>
      <c r="AN17" s="189" t="s">
        <v>293</v>
      </c>
      <c r="AO17" s="189"/>
      <c r="AP17" s="179"/>
      <c r="AQ17" s="179"/>
      <c r="AR17" s="178" t="s">
        <v>6</v>
      </c>
      <c r="AS17" s="178"/>
      <c r="AT17" s="179"/>
      <c r="AU17" s="179"/>
      <c r="AV17" s="15" t="s">
        <v>7</v>
      </c>
      <c r="AW17" s="15"/>
      <c r="AX17" s="15"/>
      <c r="AY17" s="15"/>
      <c r="AZ17" s="16"/>
      <c r="BC17" s="11"/>
      <c r="BD17" s="163" t="s">
        <v>32</v>
      </c>
      <c r="BE17" s="163"/>
      <c r="BF17" s="163"/>
      <c r="BG17" s="163"/>
      <c r="BH17" s="164"/>
      <c r="BI17" s="177"/>
      <c r="BJ17" s="177"/>
      <c r="BK17" s="177"/>
      <c r="BL17" s="177"/>
      <c r="BM17" s="177"/>
    </row>
    <row r="18" spans="1:65" s="2" customFormat="1" ht="18.75" customHeight="1" x14ac:dyDescent="0.15">
      <c r="A18" s="180" t="s">
        <v>278</v>
      </c>
      <c r="B18" s="181"/>
      <c r="C18" s="181"/>
      <c r="D18" s="181"/>
      <c r="E18" s="181"/>
      <c r="F18" s="181"/>
      <c r="G18" s="181"/>
      <c r="H18" s="181"/>
      <c r="I18" s="181"/>
      <c r="J18" s="182"/>
      <c r="K18" s="17"/>
      <c r="L18" s="18"/>
      <c r="M18" s="18"/>
      <c r="N18" s="19"/>
      <c r="O18" s="183" t="s">
        <v>4</v>
      </c>
      <c r="P18" s="183"/>
      <c r="Q18" s="184"/>
      <c r="R18" s="184"/>
      <c r="S18" s="184"/>
      <c r="T18" s="20" t="s">
        <v>5</v>
      </c>
      <c r="U18" s="185" t="s">
        <v>293</v>
      </c>
      <c r="V18" s="185"/>
      <c r="W18" s="184"/>
      <c r="X18" s="184"/>
      <c r="Y18" s="188" t="s">
        <v>6</v>
      </c>
      <c r="Z18" s="188"/>
      <c r="AA18" s="184"/>
      <c r="AB18" s="184"/>
      <c r="AC18" s="20" t="s">
        <v>33</v>
      </c>
      <c r="AD18" s="185" t="s">
        <v>31</v>
      </c>
      <c r="AE18" s="185"/>
      <c r="AF18" s="185"/>
      <c r="AG18" s="185"/>
      <c r="AH18" s="183" t="s">
        <v>4</v>
      </c>
      <c r="AI18" s="183"/>
      <c r="AJ18" s="184"/>
      <c r="AK18" s="184"/>
      <c r="AL18" s="184"/>
      <c r="AM18" s="20" t="s">
        <v>5</v>
      </c>
      <c r="AN18" s="185" t="s">
        <v>293</v>
      </c>
      <c r="AO18" s="185"/>
      <c r="AP18" s="184"/>
      <c r="AQ18" s="184"/>
      <c r="AR18" s="186" t="s">
        <v>6</v>
      </c>
      <c r="AS18" s="186"/>
      <c r="AT18" s="184"/>
      <c r="AU18" s="184"/>
      <c r="AV18" s="20" t="s">
        <v>33</v>
      </c>
      <c r="AW18" s="20"/>
      <c r="AX18" s="20"/>
      <c r="AY18" s="20"/>
      <c r="AZ18" s="21"/>
      <c r="BC18" s="10" t="s">
        <v>34</v>
      </c>
      <c r="BD18" s="161" t="s">
        <v>35</v>
      </c>
      <c r="BE18" s="161"/>
      <c r="BF18" s="161"/>
      <c r="BG18" s="161"/>
      <c r="BH18" s="162"/>
      <c r="BI18" s="177"/>
      <c r="BJ18" s="177"/>
      <c r="BK18" s="177"/>
      <c r="BL18" s="177"/>
      <c r="BM18" s="177"/>
    </row>
    <row r="19" spans="1:65" s="2" customFormat="1" ht="18.75" customHeight="1" x14ac:dyDescent="0.15">
      <c r="A19" s="197" t="s">
        <v>36</v>
      </c>
      <c r="B19" s="198"/>
      <c r="C19" s="198"/>
      <c r="D19" s="198"/>
      <c r="E19" s="198"/>
      <c r="F19" s="198"/>
      <c r="G19" s="198"/>
      <c r="H19" s="198"/>
      <c r="I19" s="198"/>
      <c r="J19" s="198"/>
      <c r="K19" s="22"/>
      <c r="L19" s="23"/>
      <c r="M19" s="23"/>
      <c r="N19" s="24"/>
      <c r="O19" s="187" t="s">
        <v>4</v>
      </c>
      <c r="P19" s="187"/>
      <c r="Q19" s="199"/>
      <c r="R19" s="199"/>
      <c r="S19" s="199"/>
      <c r="T19" s="25" t="s">
        <v>5</v>
      </c>
      <c r="U19" s="200" t="s">
        <v>293</v>
      </c>
      <c r="V19" s="200"/>
      <c r="W19" s="199"/>
      <c r="X19" s="199"/>
      <c r="Y19" s="201" t="s">
        <v>6</v>
      </c>
      <c r="Z19" s="201"/>
      <c r="AA19" s="199"/>
      <c r="AB19" s="199"/>
      <c r="AC19" s="25" t="s">
        <v>7</v>
      </c>
      <c r="AD19" s="200" t="s">
        <v>31</v>
      </c>
      <c r="AE19" s="200"/>
      <c r="AF19" s="200"/>
      <c r="AG19" s="200"/>
      <c r="AH19" s="187" t="s">
        <v>4</v>
      </c>
      <c r="AI19" s="187"/>
      <c r="AJ19" s="199"/>
      <c r="AK19" s="199"/>
      <c r="AL19" s="199"/>
      <c r="AM19" s="25" t="s">
        <v>5</v>
      </c>
      <c r="AN19" s="200" t="s">
        <v>293</v>
      </c>
      <c r="AO19" s="200"/>
      <c r="AP19" s="199"/>
      <c r="AQ19" s="199"/>
      <c r="AR19" s="218" t="s">
        <v>6</v>
      </c>
      <c r="AS19" s="218"/>
      <c r="AT19" s="199"/>
      <c r="AU19" s="199"/>
      <c r="AV19" s="25" t="s">
        <v>7</v>
      </c>
      <c r="AW19" s="25"/>
      <c r="AX19" s="25"/>
      <c r="AY19" s="25"/>
      <c r="AZ19" s="26"/>
      <c r="BC19" s="11"/>
      <c r="BD19" s="163" t="s">
        <v>32</v>
      </c>
      <c r="BE19" s="163"/>
      <c r="BF19" s="163"/>
      <c r="BG19" s="163"/>
      <c r="BH19" s="164"/>
      <c r="BI19" s="177"/>
      <c r="BJ19" s="177"/>
      <c r="BK19" s="177"/>
      <c r="BL19" s="177"/>
      <c r="BM19" s="177"/>
    </row>
    <row r="20" spans="1:65" s="2" customFormat="1" ht="18.75" customHeight="1" thickBot="1" x14ac:dyDescent="0.2">
      <c r="A20" s="206" t="s">
        <v>37</v>
      </c>
      <c r="B20" s="207"/>
      <c r="C20" s="207"/>
      <c r="D20" s="207"/>
      <c r="E20" s="207"/>
      <c r="F20" s="207"/>
      <c r="G20" s="207"/>
      <c r="H20" s="207"/>
      <c r="I20" s="207"/>
      <c r="J20" s="208"/>
      <c r="K20" s="27"/>
      <c r="L20" s="28"/>
      <c r="M20" s="28"/>
      <c r="N20" s="28"/>
      <c r="O20" s="28"/>
      <c r="P20" s="29"/>
      <c r="Q20" s="192" t="s">
        <v>38</v>
      </c>
      <c r="R20" s="192"/>
      <c r="S20" s="192"/>
      <c r="T20" s="192"/>
      <c r="U20" s="192"/>
      <c r="V20" s="192"/>
      <c r="W20" s="191"/>
      <c r="X20" s="191"/>
      <c r="Y20" s="191"/>
      <c r="Z20" s="191"/>
      <c r="AA20" s="191"/>
      <c r="AB20" s="192" t="s">
        <v>39</v>
      </c>
      <c r="AC20" s="192"/>
      <c r="AD20" s="192" t="s">
        <v>40</v>
      </c>
      <c r="AE20" s="192"/>
      <c r="AF20" s="192"/>
      <c r="AG20" s="192" t="s">
        <v>41</v>
      </c>
      <c r="AH20" s="192"/>
      <c r="AI20" s="192"/>
      <c r="AJ20" s="192"/>
      <c r="AK20" s="191"/>
      <c r="AL20" s="191"/>
      <c r="AM20" s="191"/>
      <c r="AN20" s="191"/>
      <c r="AO20" s="191"/>
      <c r="AP20" s="192" t="s">
        <v>42</v>
      </c>
      <c r="AQ20" s="192"/>
      <c r="AR20" s="192"/>
      <c r="AS20" s="192"/>
      <c r="AT20" s="30"/>
      <c r="AU20" s="30"/>
      <c r="AV20" s="30"/>
      <c r="AW20" s="28"/>
      <c r="AX20" s="28"/>
      <c r="AY20" s="28"/>
      <c r="AZ20" s="31"/>
      <c r="BC20" s="32" t="s">
        <v>43</v>
      </c>
      <c r="BD20" s="193" t="s">
        <v>44</v>
      </c>
      <c r="BE20" s="193"/>
      <c r="BF20" s="193"/>
      <c r="BG20" s="193"/>
      <c r="BH20" s="194"/>
      <c r="BI20" s="177"/>
      <c r="BJ20" s="177"/>
      <c r="BK20" s="177"/>
      <c r="BL20" s="177"/>
      <c r="BM20" s="177"/>
    </row>
    <row r="21" spans="1:65" s="2" customFormat="1" ht="18.75" customHeight="1" x14ac:dyDescent="0.15">
      <c r="A21" s="198" t="s">
        <v>45</v>
      </c>
      <c r="B21" s="198"/>
      <c r="C21" s="198"/>
      <c r="D21" s="198"/>
      <c r="E21" s="198"/>
      <c r="F21" s="198"/>
      <c r="G21" s="198"/>
      <c r="H21" s="198"/>
      <c r="I21" s="198"/>
      <c r="J21" s="198"/>
      <c r="K21" s="221" t="s">
        <v>46</v>
      </c>
      <c r="L21" s="202"/>
      <c r="M21" s="202"/>
      <c r="N21" s="202"/>
      <c r="O21" s="202"/>
      <c r="P21" s="202"/>
      <c r="Q21" s="202"/>
      <c r="R21" s="202" t="s">
        <v>47</v>
      </c>
      <c r="S21" s="202"/>
      <c r="T21" s="202"/>
      <c r="U21" s="203"/>
      <c r="V21" s="203"/>
      <c r="W21" s="203"/>
      <c r="X21" s="203"/>
      <c r="Y21" s="203"/>
      <c r="Z21" s="203"/>
      <c r="AA21" s="203"/>
      <c r="AB21" s="203"/>
      <c r="AC21" s="204" t="s">
        <v>48</v>
      </c>
      <c r="AD21" s="204"/>
      <c r="AE21" s="204"/>
      <c r="AF21" s="204"/>
      <c r="AG21" s="205" t="s">
        <v>49</v>
      </c>
      <c r="AH21" s="205"/>
      <c r="AI21" s="205"/>
      <c r="AJ21" s="219" t="s">
        <v>50</v>
      </c>
      <c r="AK21" s="219"/>
      <c r="AL21" s="219"/>
      <c r="AM21" s="219"/>
      <c r="AN21" s="220"/>
      <c r="AO21" s="220"/>
      <c r="AP21" s="220"/>
      <c r="AQ21" s="220"/>
      <c r="AR21" s="220"/>
      <c r="AS21" s="220"/>
      <c r="AT21" s="220"/>
      <c r="AU21" s="220"/>
      <c r="AV21" s="209" t="s">
        <v>48</v>
      </c>
      <c r="AW21" s="209"/>
      <c r="AX21" s="209"/>
      <c r="AY21" s="209"/>
      <c r="AZ21" s="33"/>
    </row>
    <row r="22" spans="1:65" s="2" customFormat="1" ht="18.75" customHeight="1" thickBot="1" x14ac:dyDescent="0.2">
      <c r="A22" s="195"/>
      <c r="B22" s="195"/>
      <c r="C22" s="195"/>
      <c r="D22" s="195"/>
      <c r="E22" s="195"/>
      <c r="F22" s="195"/>
      <c r="G22" s="195"/>
      <c r="H22" s="195"/>
      <c r="I22" s="195"/>
      <c r="J22" s="195"/>
      <c r="K22" s="221" t="s">
        <v>51</v>
      </c>
      <c r="L22" s="202"/>
      <c r="M22" s="202"/>
      <c r="N22" s="202"/>
      <c r="O22" s="202"/>
      <c r="P22" s="202"/>
      <c r="Q22" s="202"/>
      <c r="R22" s="202" t="s">
        <v>47</v>
      </c>
      <c r="S22" s="202"/>
      <c r="T22" s="202"/>
      <c r="U22" s="203"/>
      <c r="V22" s="203"/>
      <c r="W22" s="203"/>
      <c r="X22" s="203"/>
      <c r="Y22" s="203"/>
      <c r="Z22" s="203"/>
      <c r="AA22" s="203"/>
      <c r="AB22" s="203"/>
      <c r="AC22" s="209" t="s">
        <v>48</v>
      </c>
      <c r="AD22" s="209"/>
      <c r="AE22" s="209"/>
      <c r="AF22" s="209"/>
      <c r="AG22" s="205" t="s">
        <v>49</v>
      </c>
      <c r="AH22" s="205"/>
      <c r="AI22" s="205"/>
      <c r="AJ22" s="219" t="s">
        <v>50</v>
      </c>
      <c r="AK22" s="219"/>
      <c r="AL22" s="219"/>
      <c r="AM22" s="219"/>
      <c r="AN22" s="220"/>
      <c r="AO22" s="220"/>
      <c r="AP22" s="220"/>
      <c r="AQ22" s="220"/>
      <c r="AR22" s="220"/>
      <c r="AS22" s="220"/>
      <c r="AT22" s="220"/>
      <c r="AU22" s="220"/>
      <c r="AV22" s="209" t="s">
        <v>48</v>
      </c>
      <c r="AW22" s="209"/>
      <c r="AX22" s="209"/>
      <c r="AY22" s="209"/>
      <c r="AZ22" s="33"/>
    </row>
    <row r="23" spans="1:65" s="2" customFormat="1" ht="18.75" customHeight="1" x14ac:dyDescent="0.15">
      <c r="A23" s="210" t="s">
        <v>285</v>
      </c>
      <c r="B23" s="211"/>
      <c r="C23" s="211"/>
      <c r="D23" s="211"/>
      <c r="E23" s="211"/>
      <c r="F23" s="211"/>
      <c r="G23" s="211"/>
      <c r="H23" s="211"/>
      <c r="I23" s="211"/>
      <c r="J23" s="211"/>
      <c r="K23" s="34"/>
      <c r="L23" s="35"/>
      <c r="M23" s="35"/>
      <c r="N23" s="36"/>
      <c r="O23" s="36"/>
      <c r="P23" s="36"/>
      <c r="Q23" s="36"/>
      <c r="R23" s="36"/>
      <c r="S23" s="36"/>
      <c r="T23" s="37"/>
      <c r="U23" s="37"/>
      <c r="V23" s="37"/>
      <c r="W23" s="38"/>
      <c r="X23" s="37"/>
      <c r="Y23" s="37"/>
      <c r="Z23" s="37"/>
      <c r="AA23" s="39"/>
      <c r="AB23" s="212"/>
      <c r="AC23" s="212"/>
      <c r="AD23" s="212"/>
      <c r="AE23" s="212"/>
      <c r="AF23" s="212"/>
      <c r="AG23" s="213" t="s">
        <v>52</v>
      </c>
      <c r="AH23" s="213"/>
      <c r="AI23" s="213"/>
      <c r="AJ23" s="38"/>
      <c r="AK23" s="37"/>
      <c r="AL23" s="37"/>
      <c r="AM23" s="40"/>
      <c r="AN23" s="41"/>
      <c r="AO23" s="41"/>
      <c r="AP23" s="41"/>
      <c r="AQ23" s="41"/>
      <c r="AR23" s="41"/>
      <c r="AS23" s="41"/>
      <c r="AT23" s="37"/>
      <c r="AU23" s="37"/>
      <c r="AV23" s="37"/>
      <c r="AW23" s="42"/>
      <c r="AX23" s="35"/>
      <c r="AY23" s="35"/>
      <c r="AZ23" s="43"/>
    </row>
    <row r="24" spans="1:65" s="2" customFormat="1" ht="18.75" customHeight="1" x14ac:dyDescent="0.15">
      <c r="A24" s="214" t="s">
        <v>53</v>
      </c>
      <c r="B24" s="215"/>
      <c r="C24" s="215"/>
      <c r="D24" s="215"/>
      <c r="E24" s="215"/>
      <c r="F24" s="215"/>
      <c r="G24" s="215"/>
      <c r="H24" s="215"/>
      <c r="I24" s="215"/>
      <c r="J24" s="215"/>
      <c r="K24" s="44"/>
      <c r="L24" s="45"/>
      <c r="M24" s="45"/>
      <c r="N24" s="46"/>
      <c r="O24" s="46"/>
      <c r="P24" s="46"/>
      <c r="Q24" s="46"/>
      <c r="R24" s="46"/>
      <c r="S24" s="46"/>
      <c r="T24" s="47"/>
      <c r="U24" s="47"/>
      <c r="V24" s="47"/>
      <c r="W24" s="48"/>
      <c r="X24" s="47"/>
      <c r="Y24" s="47"/>
      <c r="Z24" s="47"/>
      <c r="AA24" s="49"/>
      <c r="AB24" s="216"/>
      <c r="AC24" s="216"/>
      <c r="AD24" s="216"/>
      <c r="AE24" s="216"/>
      <c r="AF24" s="216"/>
      <c r="AG24" s="217" t="s">
        <v>52</v>
      </c>
      <c r="AH24" s="217"/>
      <c r="AI24" s="217"/>
      <c r="AJ24" s="48"/>
      <c r="AK24" s="47"/>
      <c r="AL24" s="47"/>
      <c r="AM24" s="47"/>
      <c r="AN24" s="49"/>
      <c r="AO24" s="49"/>
      <c r="AP24" s="49"/>
      <c r="AQ24" s="49"/>
      <c r="AR24" s="49"/>
      <c r="AS24" s="49"/>
      <c r="AT24" s="47"/>
      <c r="AU24" s="47"/>
      <c r="AV24" s="47"/>
      <c r="AW24" s="15"/>
      <c r="AX24" s="45"/>
      <c r="AY24" s="45"/>
      <c r="AZ24" s="50"/>
    </row>
    <row r="25" spans="1:65" ht="18.75" customHeight="1" thickBot="1" x14ac:dyDescent="0.2">
      <c r="A25" s="235" t="s">
        <v>54</v>
      </c>
      <c r="B25" s="236"/>
      <c r="C25" s="236"/>
      <c r="D25" s="236"/>
      <c r="E25" s="236"/>
      <c r="F25" s="236"/>
      <c r="G25" s="236"/>
      <c r="H25" s="236"/>
      <c r="I25" s="236"/>
      <c r="J25" s="236"/>
      <c r="K25" s="51"/>
      <c r="L25" s="52"/>
      <c r="M25" s="52"/>
      <c r="N25" s="53"/>
      <c r="O25" s="234" t="s">
        <v>4</v>
      </c>
      <c r="P25" s="234"/>
      <c r="Q25" s="191"/>
      <c r="R25" s="191"/>
      <c r="S25" s="191"/>
      <c r="T25" s="54" t="s">
        <v>5</v>
      </c>
      <c r="U25" s="192" t="s">
        <v>293</v>
      </c>
      <c r="V25" s="192"/>
      <c r="W25" s="191"/>
      <c r="X25" s="191"/>
      <c r="Y25" s="237" t="s">
        <v>6</v>
      </c>
      <c r="Z25" s="237"/>
      <c r="AA25" s="191"/>
      <c r="AB25" s="191"/>
      <c r="AC25" s="54" t="s">
        <v>7</v>
      </c>
      <c r="AD25" s="192" t="s">
        <v>31</v>
      </c>
      <c r="AE25" s="192"/>
      <c r="AF25" s="192"/>
      <c r="AG25" s="192"/>
      <c r="AH25" s="234" t="s">
        <v>4</v>
      </c>
      <c r="AI25" s="234"/>
      <c r="AJ25" s="191"/>
      <c r="AK25" s="191"/>
      <c r="AL25" s="191"/>
      <c r="AM25" s="54" t="s">
        <v>5</v>
      </c>
      <c r="AN25" s="192" t="s">
        <v>293</v>
      </c>
      <c r="AO25" s="192"/>
      <c r="AP25" s="191"/>
      <c r="AQ25" s="191"/>
      <c r="AR25" s="224" t="s">
        <v>6</v>
      </c>
      <c r="AS25" s="224"/>
      <c r="AT25" s="191"/>
      <c r="AU25" s="191"/>
      <c r="AV25" s="54" t="s">
        <v>7</v>
      </c>
      <c r="AW25" s="54"/>
      <c r="AX25" s="54"/>
      <c r="AY25" s="54"/>
      <c r="AZ25" s="55"/>
    </row>
    <row r="26" spans="1:65" ht="18.75" customHeight="1" x14ac:dyDescent="0.15">
      <c r="A26" s="225" t="s">
        <v>55</v>
      </c>
      <c r="B26" s="226"/>
      <c r="C26" s="226"/>
      <c r="D26" s="226"/>
      <c r="E26" s="226"/>
      <c r="F26" s="226"/>
      <c r="G26" s="226"/>
      <c r="H26" s="226"/>
      <c r="I26" s="226"/>
      <c r="J26" s="227"/>
      <c r="K26" s="228"/>
      <c r="L26" s="229"/>
      <c r="M26" s="229"/>
      <c r="N26" s="229"/>
      <c r="O26" s="229"/>
      <c r="P26" s="229"/>
      <c r="Q26" s="229"/>
      <c r="R26" s="229"/>
      <c r="S26" s="229"/>
      <c r="T26" s="229"/>
      <c r="U26" s="229"/>
      <c r="V26" s="229"/>
      <c r="W26" s="229"/>
      <c r="X26" s="229"/>
      <c r="Y26" s="229"/>
      <c r="Z26" s="229"/>
      <c r="AA26" s="229"/>
      <c r="AB26" s="229"/>
      <c r="AC26" s="229"/>
      <c r="AD26" s="229"/>
      <c r="AE26" s="229"/>
      <c r="AF26" s="229"/>
      <c r="AG26" s="229"/>
      <c r="AH26" s="229"/>
      <c r="AI26" s="229"/>
      <c r="AJ26" s="229"/>
      <c r="AK26" s="229"/>
      <c r="AL26" s="229"/>
      <c r="AM26" s="229"/>
      <c r="AN26" s="229"/>
      <c r="AO26" s="229"/>
      <c r="AP26" s="229"/>
      <c r="AQ26" s="229"/>
      <c r="AR26" s="229"/>
      <c r="AS26" s="229"/>
      <c r="AT26" s="229"/>
      <c r="AU26" s="229"/>
      <c r="AV26" s="229"/>
      <c r="AW26" s="229"/>
      <c r="AX26" s="229"/>
      <c r="AY26" s="229"/>
      <c r="AZ26" s="230"/>
    </row>
    <row r="27" spans="1:65" s="2" customFormat="1" ht="22.5" customHeight="1" x14ac:dyDescent="0.15">
      <c r="A27" s="57"/>
    </row>
    <row r="28" spans="1:65" s="2" customFormat="1" ht="18.75" customHeight="1" x14ac:dyDescent="0.15">
      <c r="A28" s="57" t="s">
        <v>56</v>
      </c>
    </row>
    <row r="29" spans="1:65" s="2" customFormat="1" ht="15" customHeight="1" x14ac:dyDescent="0.15">
      <c r="A29" s="154" t="s">
        <v>57</v>
      </c>
      <c r="B29" s="154"/>
      <c r="C29" s="154"/>
      <c r="D29" s="154"/>
      <c r="E29" s="154"/>
      <c r="F29" s="154"/>
      <c r="G29" s="154"/>
      <c r="H29" s="154"/>
      <c r="I29" s="154"/>
      <c r="J29" s="154"/>
      <c r="K29" s="154" t="s">
        <v>58</v>
      </c>
      <c r="L29" s="154"/>
      <c r="M29" s="154"/>
      <c r="N29" s="154"/>
      <c r="O29" s="154"/>
      <c r="P29" s="154"/>
      <c r="Q29" s="154"/>
      <c r="R29" s="154"/>
      <c r="S29" s="154"/>
      <c r="T29" s="154"/>
      <c r="U29" s="154"/>
      <c r="V29" s="154"/>
      <c r="W29" s="154"/>
      <c r="X29" s="154"/>
      <c r="Y29" s="154"/>
      <c r="Z29" s="154"/>
      <c r="AA29" s="154"/>
      <c r="AB29" s="154"/>
      <c r="AC29" s="154"/>
      <c r="AD29" s="154"/>
      <c r="AE29" s="154"/>
      <c r="AF29" s="154"/>
      <c r="AG29" s="154"/>
      <c r="AH29" s="154"/>
      <c r="AI29" s="154"/>
      <c r="AJ29" s="154"/>
      <c r="AK29" s="154"/>
      <c r="AL29" s="154"/>
      <c r="AM29" s="154" t="s">
        <v>59</v>
      </c>
      <c r="AN29" s="154"/>
      <c r="AO29" s="154"/>
      <c r="AP29" s="154"/>
      <c r="AQ29" s="154"/>
      <c r="AR29" s="154"/>
      <c r="AS29" s="154"/>
      <c r="AT29" s="231"/>
      <c r="AU29" s="232"/>
      <c r="AV29" s="233"/>
      <c r="AW29" s="233"/>
      <c r="AX29" s="233"/>
      <c r="AY29" s="233"/>
      <c r="AZ29" s="233"/>
    </row>
    <row r="30" spans="1:65" s="2" customFormat="1" ht="7.5" customHeight="1" x14ac:dyDescent="0.15">
      <c r="A30" s="263" t="s">
        <v>297</v>
      </c>
      <c r="B30" s="264"/>
      <c r="C30" s="264"/>
      <c r="D30" s="264"/>
      <c r="E30" s="264"/>
      <c r="F30" s="264"/>
      <c r="G30" s="264"/>
      <c r="H30" s="264"/>
      <c r="I30" s="264"/>
      <c r="J30" s="265"/>
      <c r="K30" s="58"/>
      <c r="L30" s="59"/>
      <c r="M30" s="59"/>
      <c r="N30" s="59"/>
      <c r="O30" s="59"/>
      <c r="P30" s="59"/>
      <c r="Q30" s="59"/>
      <c r="R30" s="59"/>
      <c r="S30" s="59"/>
      <c r="T30" s="59"/>
      <c r="U30" s="59"/>
      <c r="V30" s="59"/>
      <c r="W30" s="59"/>
      <c r="X30" s="59"/>
      <c r="Y30" s="59"/>
      <c r="Z30" s="59"/>
      <c r="AA30" s="59"/>
      <c r="AB30" s="59"/>
      <c r="AC30" s="59"/>
      <c r="AD30" s="59"/>
      <c r="AE30" s="59"/>
      <c r="AF30" s="59"/>
      <c r="AG30" s="59"/>
      <c r="AH30" s="59"/>
      <c r="AI30" s="59"/>
      <c r="AJ30" s="59"/>
      <c r="AK30" s="59"/>
      <c r="AL30" s="60"/>
      <c r="AM30" s="238">
        <f>IF(経費3A!AK41="",0,経費3A!AK41)</f>
        <v>0</v>
      </c>
      <c r="AN30" s="239"/>
      <c r="AO30" s="239"/>
      <c r="AP30" s="239"/>
      <c r="AQ30" s="239"/>
      <c r="AR30" s="239"/>
      <c r="AS30" s="239"/>
      <c r="AT30" s="256" t="s">
        <v>60</v>
      </c>
      <c r="AU30" s="232"/>
      <c r="AV30" s="233"/>
      <c r="AW30" s="233"/>
      <c r="AX30" s="233"/>
      <c r="AY30" s="233"/>
      <c r="AZ30" s="233"/>
    </row>
    <row r="31" spans="1:65" s="2" customFormat="1" x14ac:dyDescent="0.15">
      <c r="A31" s="242"/>
      <c r="B31" s="243"/>
      <c r="C31" s="243"/>
      <c r="D31" s="243"/>
      <c r="E31" s="243"/>
      <c r="F31" s="243"/>
      <c r="G31" s="243"/>
      <c r="H31" s="243"/>
      <c r="I31" s="243"/>
      <c r="J31" s="244"/>
      <c r="K31" s="242" t="s">
        <v>298</v>
      </c>
      <c r="L31" s="243"/>
      <c r="M31" s="243"/>
      <c r="N31" s="243"/>
      <c r="O31" s="243"/>
      <c r="P31" s="243"/>
      <c r="Q31" s="243"/>
      <c r="R31" s="243"/>
      <c r="S31" s="243"/>
      <c r="T31" s="243"/>
      <c r="U31" s="243"/>
      <c r="V31" s="243"/>
      <c r="W31" s="243"/>
      <c r="X31" s="243"/>
      <c r="Y31" s="243"/>
      <c r="Z31" s="243"/>
      <c r="AA31" s="243"/>
      <c r="AB31" s="243"/>
      <c r="AC31" s="243"/>
      <c r="AD31" s="243"/>
      <c r="AE31" s="243"/>
      <c r="AF31" s="243"/>
      <c r="AG31" s="243"/>
      <c r="AH31" s="243"/>
      <c r="AI31" s="243"/>
      <c r="AJ31" s="243"/>
      <c r="AK31" s="243"/>
      <c r="AL31" s="244"/>
      <c r="AM31" s="240"/>
      <c r="AN31" s="241"/>
      <c r="AO31" s="241"/>
      <c r="AP31" s="241"/>
      <c r="AQ31" s="241"/>
      <c r="AR31" s="241"/>
      <c r="AS31" s="241"/>
      <c r="AT31" s="257"/>
      <c r="AU31" s="232"/>
      <c r="AV31" s="233"/>
      <c r="AW31" s="233"/>
      <c r="AX31" s="233"/>
      <c r="AY31" s="233"/>
      <c r="AZ31" s="233"/>
    </row>
    <row r="32" spans="1:65" s="2" customFormat="1" ht="7.5" customHeight="1" x14ac:dyDescent="0.15">
      <c r="A32" s="242"/>
      <c r="B32" s="243"/>
      <c r="C32" s="243"/>
      <c r="D32" s="243"/>
      <c r="E32" s="243"/>
      <c r="F32" s="243"/>
      <c r="G32" s="243"/>
      <c r="H32" s="243"/>
      <c r="I32" s="243"/>
      <c r="J32" s="244"/>
      <c r="K32" s="61"/>
      <c r="L32" s="62"/>
      <c r="M32" s="62"/>
      <c r="N32" s="62"/>
      <c r="O32" s="62"/>
      <c r="P32" s="62"/>
      <c r="Q32" s="62"/>
      <c r="R32" s="62"/>
      <c r="S32" s="62"/>
      <c r="T32" s="62"/>
      <c r="U32" s="62"/>
      <c r="V32" s="62"/>
      <c r="W32" s="62"/>
      <c r="X32" s="62"/>
      <c r="Y32" s="62"/>
      <c r="Z32" s="62"/>
      <c r="AA32" s="62"/>
      <c r="AB32" s="62"/>
      <c r="AC32" s="62"/>
      <c r="AD32" s="62"/>
      <c r="AE32" s="62"/>
      <c r="AF32" s="62"/>
      <c r="AG32" s="62"/>
      <c r="AH32" s="62"/>
      <c r="AI32" s="62"/>
      <c r="AJ32" s="62"/>
      <c r="AK32" s="62"/>
      <c r="AL32" s="63"/>
      <c r="AM32" s="240"/>
      <c r="AN32" s="241"/>
      <c r="AO32" s="241"/>
      <c r="AP32" s="241"/>
      <c r="AQ32" s="241"/>
      <c r="AR32" s="241"/>
      <c r="AS32" s="241"/>
      <c r="AT32" s="257"/>
      <c r="AU32" s="232"/>
      <c r="AV32" s="233"/>
      <c r="AW32" s="233"/>
      <c r="AX32" s="233"/>
      <c r="AY32" s="233"/>
      <c r="AZ32" s="233"/>
    </row>
    <row r="33" spans="1:52" s="2" customFormat="1" ht="18.75" customHeight="1" x14ac:dyDescent="0.15">
      <c r="A33" s="266" t="s">
        <v>301</v>
      </c>
      <c r="B33" s="267"/>
      <c r="C33" s="267"/>
      <c r="D33" s="267"/>
      <c r="E33" s="267"/>
      <c r="F33" s="267"/>
      <c r="G33" s="267"/>
      <c r="H33" s="267"/>
      <c r="I33" s="267"/>
      <c r="J33" s="267"/>
      <c r="K33" s="267"/>
      <c r="L33" s="267"/>
      <c r="M33" s="267"/>
      <c r="N33" s="267"/>
      <c r="O33" s="267"/>
      <c r="P33" s="267"/>
      <c r="Q33" s="267"/>
      <c r="R33" s="267"/>
      <c r="S33" s="267"/>
      <c r="T33" s="267"/>
      <c r="U33" s="267"/>
      <c r="V33" s="267"/>
      <c r="W33" s="267"/>
      <c r="X33" s="267"/>
      <c r="Y33" s="267"/>
      <c r="Z33" s="267"/>
      <c r="AA33" s="267"/>
      <c r="AB33" s="267"/>
      <c r="AC33" s="267"/>
      <c r="AD33" s="267"/>
      <c r="AE33" s="267"/>
      <c r="AF33" s="267"/>
      <c r="AG33" s="267"/>
      <c r="AH33" s="267"/>
      <c r="AI33" s="267"/>
      <c r="AJ33" s="267"/>
      <c r="AK33" s="267"/>
      <c r="AL33" s="267"/>
      <c r="AM33" s="267"/>
      <c r="AN33" s="267"/>
      <c r="AO33" s="267"/>
      <c r="AP33" s="267"/>
      <c r="AQ33" s="267"/>
      <c r="AR33" s="267"/>
      <c r="AS33" s="267"/>
      <c r="AT33" s="267"/>
      <c r="AU33" s="232"/>
      <c r="AV33" s="233"/>
      <c r="AW33" s="233"/>
      <c r="AX33" s="233"/>
      <c r="AY33" s="233"/>
      <c r="AZ33" s="233"/>
    </row>
    <row r="34" spans="1:52" s="2" customFormat="1" ht="15" customHeight="1" x14ac:dyDescent="0.15">
      <c r="A34" s="258" t="s">
        <v>61</v>
      </c>
      <c r="B34" s="259"/>
      <c r="C34" s="259"/>
      <c r="D34" s="259"/>
      <c r="E34" s="259"/>
      <c r="F34" s="259"/>
      <c r="G34" s="259"/>
      <c r="H34" s="259"/>
      <c r="I34" s="259"/>
      <c r="J34" s="259"/>
      <c r="K34" s="259"/>
      <c r="L34" s="259"/>
      <c r="M34" s="259"/>
      <c r="N34" s="259"/>
      <c r="O34" s="259"/>
      <c r="P34" s="259"/>
      <c r="Q34" s="259"/>
      <c r="R34" s="259"/>
      <c r="S34" s="259"/>
      <c r="T34" s="259"/>
      <c r="U34" s="259"/>
      <c r="V34" s="259"/>
      <c r="W34" s="259"/>
      <c r="X34" s="259"/>
      <c r="Y34" s="259"/>
      <c r="Z34" s="259"/>
      <c r="AA34" s="259"/>
      <c r="AB34" s="259"/>
      <c r="AC34" s="259"/>
      <c r="AD34" s="259"/>
      <c r="AE34" s="259"/>
      <c r="AF34" s="259"/>
      <c r="AG34" s="259"/>
      <c r="AH34" s="259"/>
      <c r="AI34" s="259"/>
      <c r="AJ34" s="259"/>
      <c r="AK34" s="259"/>
      <c r="AL34" s="260"/>
      <c r="AM34" s="261">
        <f>AM30</f>
        <v>0</v>
      </c>
      <c r="AN34" s="262"/>
      <c r="AO34" s="262"/>
      <c r="AP34" s="262"/>
      <c r="AQ34" s="262"/>
      <c r="AR34" s="262"/>
      <c r="AS34" s="262"/>
      <c r="AT34" s="64" t="s">
        <v>60</v>
      </c>
      <c r="AU34" s="65"/>
      <c r="AV34" s="66"/>
      <c r="AW34" s="66"/>
      <c r="AX34" s="66"/>
      <c r="AY34" s="66"/>
      <c r="AZ34" s="66"/>
    </row>
    <row r="35" spans="1:52" s="2" customFormat="1" ht="18.75" customHeight="1" x14ac:dyDescent="0.15">
      <c r="A35" s="57" t="s">
        <v>62</v>
      </c>
      <c r="AT35" s="67"/>
      <c r="AU35" s="68"/>
      <c r="AV35" s="68"/>
      <c r="AW35" s="68"/>
      <c r="AX35" s="68"/>
      <c r="AY35" s="68"/>
      <c r="AZ35" s="68"/>
    </row>
    <row r="36" spans="1:52" s="2" customFormat="1" ht="15" customHeight="1" x14ac:dyDescent="0.15">
      <c r="A36" s="154" t="s">
        <v>57</v>
      </c>
      <c r="B36" s="154"/>
      <c r="C36" s="154"/>
      <c r="D36" s="154"/>
      <c r="E36" s="154"/>
      <c r="F36" s="154"/>
      <c r="G36" s="154"/>
      <c r="H36" s="154"/>
      <c r="I36" s="154"/>
      <c r="J36" s="154"/>
      <c r="K36" s="154" t="s">
        <v>58</v>
      </c>
      <c r="L36" s="154"/>
      <c r="M36" s="154"/>
      <c r="N36" s="154"/>
      <c r="O36" s="154"/>
      <c r="P36" s="154"/>
      <c r="Q36" s="154"/>
      <c r="R36" s="154"/>
      <c r="S36" s="154"/>
      <c r="T36" s="154"/>
      <c r="U36" s="154"/>
      <c r="V36" s="154"/>
      <c r="W36" s="154"/>
      <c r="X36" s="154"/>
      <c r="Y36" s="154"/>
      <c r="Z36" s="154"/>
      <c r="AA36" s="154"/>
      <c r="AB36" s="154"/>
      <c r="AC36" s="154"/>
      <c r="AD36" s="154"/>
      <c r="AE36" s="154"/>
      <c r="AF36" s="154"/>
      <c r="AG36" s="154"/>
      <c r="AH36" s="154"/>
      <c r="AI36" s="154"/>
      <c r="AJ36" s="154"/>
      <c r="AK36" s="154"/>
      <c r="AL36" s="154"/>
      <c r="AM36" s="154" t="s">
        <v>59</v>
      </c>
      <c r="AN36" s="154"/>
      <c r="AO36" s="154"/>
      <c r="AP36" s="154"/>
      <c r="AQ36" s="154"/>
      <c r="AR36" s="154"/>
      <c r="AS36" s="154"/>
      <c r="AT36" s="231"/>
      <c r="AU36" s="232"/>
      <c r="AV36" s="233"/>
      <c r="AW36" s="233"/>
      <c r="AX36" s="233"/>
      <c r="AY36" s="233"/>
      <c r="AZ36" s="233"/>
    </row>
    <row r="37" spans="1:52" s="2" customFormat="1" ht="7.5" customHeight="1" x14ac:dyDescent="0.15">
      <c r="A37" s="268" t="s">
        <v>63</v>
      </c>
      <c r="B37" s="269"/>
      <c r="C37" s="269"/>
      <c r="D37" s="269"/>
      <c r="E37" s="269"/>
      <c r="F37" s="269"/>
      <c r="G37" s="269"/>
      <c r="H37" s="269"/>
      <c r="I37" s="269"/>
      <c r="J37" s="270"/>
      <c r="K37" s="268"/>
      <c r="L37" s="269"/>
      <c r="M37" s="269"/>
      <c r="N37" s="269"/>
      <c r="O37" s="269"/>
      <c r="P37" s="269"/>
      <c r="Q37" s="269"/>
      <c r="R37" s="269"/>
      <c r="S37" s="269"/>
      <c r="T37" s="269"/>
      <c r="U37" s="269"/>
      <c r="V37" s="269"/>
      <c r="W37" s="269"/>
      <c r="X37" s="269"/>
      <c r="Y37" s="269"/>
      <c r="Z37" s="269"/>
      <c r="AA37" s="269"/>
      <c r="AB37" s="269"/>
      <c r="AC37" s="269"/>
      <c r="AD37" s="269"/>
      <c r="AE37" s="269"/>
      <c r="AF37" s="269"/>
      <c r="AG37" s="269"/>
      <c r="AH37" s="269"/>
      <c r="AI37" s="269"/>
      <c r="AJ37" s="269"/>
      <c r="AK37" s="269"/>
      <c r="AL37" s="270"/>
      <c r="AM37" s="248">
        <f>IF(OR(BI11=2,BI11=3,BI11=6,BI11=""),0,経費2A!AM44)</f>
        <v>0</v>
      </c>
      <c r="AN37" s="249"/>
      <c r="AO37" s="249"/>
      <c r="AP37" s="249"/>
      <c r="AQ37" s="249"/>
      <c r="AR37" s="249"/>
      <c r="AS37" s="249"/>
      <c r="AT37" s="252" t="s">
        <v>60</v>
      </c>
      <c r="AU37" s="288"/>
      <c r="AV37" s="289"/>
      <c r="AW37" s="289"/>
      <c r="AX37" s="289"/>
      <c r="AY37" s="289"/>
      <c r="AZ37" s="289"/>
    </row>
    <row r="38" spans="1:52" s="2" customFormat="1" x14ac:dyDescent="0.15">
      <c r="A38" s="271"/>
      <c r="B38" s="272"/>
      <c r="C38" s="272"/>
      <c r="D38" s="272"/>
      <c r="E38" s="272"/>
      <c r="F38" s="272"/>
      <c r="G38" s="272"/>
      <c r="H38" s="272"/>
      <c r="I38" s="272"/>
      <c r="J38" s="273"/>
      <c r="K38" s="242" t="s">
        <v>299</v>
      </c>
      <c r="L38" s="254"/>
      <c r="M38" s="254"/>
      <c r="N38" s="254"/>
      <c r="O38" s="254"/>
      <c r="P38" s="254"/>
      <c r="Q38" s="254"/>
      <c r="R38" s="254"/>
      <c r="S38" s="254"/>
      <c r="T38" s="254"/>
      <c r="U38" s="254"/>
      <c r="V38" s="254"/>
      <c r="W38" s="254"/>
      <c r="X38" s="254"/>
      <c r="Y38" s="254"/>
      <c r="Z38" s="254"/>
      <c r="AA38" s="254"/>
      <c r="AB38" s="254"/>
      <c r="AC38" s="254"/>
      <c r="AD38" s="254"/>
      <c r="AE38" s="254"/>
      <c r="AF38" s="254"/>
      <c r="AG38" s="254"/>
      <c r="AH38" s="254"/>
      <c r="AI38" s="254"/>
      <c r="AJ38" s="254"/>
      <c r="AK38" s="254"/>
      <c r="AL38" s="255"/>
      <c r="AM38" s="250"/>
      <c r="AN38" s="251"/>
      <c r="AO38" s="251"/>
      <c r="AP38" s="251"/>
      <c r="AQ38" s="251"/>
      <c r="AR38" s="251"/>
      <c r="AS38" s="251"/>
      <c r="AT38" s="253"/>
      <c r="AU38" s="288"/>
      <c r="AV38" s="289"/>
      <c r="AW38" s="289"/>
      <c r="AX38" s="289"/>
      <c r="AY38" s="289"/>
      <c r="AZ38" s="289"/>
    </row>
    <row r="39" spans="1:52" s="2" customFormat="1" ht="7.5" customHeight="1" x14ac:dyDescent="0.15">
      <c r="A39" s="271"/>
      <c r="B39" s="272"/>
      <c r="C39" s="272"/>
      <c r="D39" s="272"/>
      <c r="E39" s="272"/>
      <c r="F39" s="272"/>
      <c r="G39" s="272"/>
      <c r="H39" s="272"/>
      <c r="I39" s="272"/>
      <c r="J39" s="273"/>
      <c r="K39" s="242"/>
      <c r="L39" s="243"/>
      <c r="M39" s="243"/>
      <c r="N39" s="243"/>
      <c r="O39" s="243"/>
      <c r="P39" s="243"/>
      <c r="Q39" s="243"/>
      <c r="R39" s="243"/>
      <c r="S39" s="243"/>
      <c r="T39" s="243"/>
      <c r="U39" s="243"/>
      <c r="V39" s="243"/>
      <c r="W39" s="243"/>
      <c r="X39" s="243"/>
      <c r="Y39" s="243"/>
      <c r="Z39" s="243"/>
      <c r="AA39" s="243"/>
      <c r="AB39" s="243"/>
      <c r="AC39" s="243"/>
      <c r="AD39" s="243"/>
      <c r="AE39" s="243"/>
      <c r="AF39" s="243"/>
      <c r="AG39" s="243"/>
      <c r="AH39" s="243"/>
      <c r="AI39" s="243"/>
      <c r="AJ39" s="243"/>
      <c r="AK39" s="243"/>
      <c r="AL39" s="244"/>
      <c r="AM39" s="314"/>
      <c r="AN39" s="315"/>
      <c r="AO39" s="315"/>
      <c r="AP39" s="315"/>
      <c r="AQ39" s="315"/>
      <c r="AR39" s="315"/>
      <c r="AS39" s="315"/>
      <c r="AT39" s="253"/>
      <c r="AU39" s="288"/>
      <c r="AV39" s="289"/>
      <c r="AW39" s="289"/>
      <c r="AX39" s="289"/>
      <c r="AY39" s="289"/>
      <c r="AZ39" s="289"/>
    </row>
    <row r="40" spans="1:52" s="2" customFormat="1" ht="7.5" customHeight="1" x14ac:dyDescent="0.15">
      <c r="A40" s="268" t="s">
        <v>64</v>
      </c>
      <c r="B40" s="269"/>
      <c r="C40" s="269"/>
      <c r="D40" s="269"/>
      <c r="E40" s="269"/>
      <c r="F40" s="269"/>
      <c r="G40" s="269"/>
      <c r="H40" s="269"/>
      <c r="I40" s="269"/>
      <c r="J40" s="270"/>
      <c r="K40" s="245"/>
      <c r="L40" s="246"/>
      <c r="M40" s="246"/>
      <c r="N40" s="246"/>
      <c r="O40" s="246"/>
      <c r="P40" s="246"/>
      <c r="Q40" s="246"/>
      <c r="R40" s="246"/>
      <c r="S40" s="246"/>
      <c r="T40" s="246"/>
      <c r="U40" s="246"/>
      <c r="V40" s="246"/>
      <c r="W40" s="246"/>
      <c r="X40" s="246"/>
      <c r="Y40" s="246"/>
      <c r="Z40" s="246"/>
      <c r="AA40" s="246"/>
      <c r="AB40" s="246"/>
      <c r="AC40" s="246"/>
      <c r="AD40" s="246"/>
      <c r="AE40" s="246"/>
      <c r="AF40" s="246"/>
      <c r="AG40" s="246"/>
      <c r="AH40" s="246"/>
      <c r="AI40" s="246"/>
      <c r="AJ40" s="246"/>
      <c r="AK40" s="246"/>
      <c r="AL40" s="247"/>
      <c r="AM40" s="248">
        <f>IF(OR(BI11=2,BI11=3,BI11=6),0,IF(経費2A!R47="□",0,経費2A!AM47))</f>
        <v>0</v>
      </c>
      <c r="AN40" s="249"/>
      <c r="AO40" s="249"/>
      <c r="AP40" s="249"/>
      <c r="AQ40" s="249"/>
      <c r="AR40" s="249"/>
      <c r="AS40" s="249"/>
      <c r="AT40" s="252" t="s">
        <v>60</v>
      </c>
      <c r="AU40" s="288"/>
      <c r="AV40" s="289"/>
      <c r="AW40" s="289"/>
      <c r="AX40" s="289"/>
      <c r="AY40" s="289"/>
      <c r="AZ40" s="289"/>
    </row>
    <row r="41" spans="1:52" s="2" customFormat="1" x14ac:dyDescent="0.15">
      <c r="A41" s="271"/>
      <c r="B41" s="272"/>
      <c r="C41" s="272"/>
      <c r="D41" s="272"/>
      <c r="E41" s="272"/>
      <c r="F41" s="272"/>
      <c r="G41" s="272"/>
      <c r="H41" s="272"/>
      <c r="I41" s="272"/>
      <c r="J41" s="273"/>
      <c r="K41" s="242" t="s">
        <v>300</v>
      </c>
      <c r="L41" s="254"/>
      <c r="M41" s="254"/>
      <c r="N41" s="254"/>
      <c r="O41" s="254"/>
      <c r="P41" s="254"/>
      <c r="Q41" s="254"/>
      <c r="R41" s="254"/>
      <c r="S41" s="254"/>
      <c r="T41" s="254"/>
      <c r="U41" s="254"/>
      <c r="V41" s="254"/>
      <c r="W41" s="254"/>
      <c r="X41" s="254"/>
      <c r="Y41" s="254"/>
      <c r="Z41" s="254"/>
      <c r="AA41" s="254"/>
      <c r="AB41" s="254"/>
      <c r="AC41" s="254"/>
      <c r="AD41" s="254"/>
      <c r="AE41" s="254"/>
      <c r="AF41" s="254"/>
      <c r="AG41" s="254"/>
      <c r="AH41" s="254"/>
      <c r="AI41" s="254"/>
      <c r="AJ41" s="254"/>
      <c r="AK41" s="254"/>
      <c r="AL41" s="255"/>
      <c r="AM41" s="250"/>
      <c r="AN41" s="251"/>
      <c r="AO41" s="251"/>
      <c r="AP41" s="251"/>
      <c r="AQ41" s="251"/>
      <c r="AR41" s="251"/>
      <c r="AS41" s="251"/>
      <c r="AT41" s="253"/>
      <c r="AU41" s="288"/>
      <c r="AV41" s="289"/>
      <c r="AW41" s="289"/>
      <c r="AX41" s="289"/>
      <c r="AY41" s="289"/>
      <c r="AZ41" s="289"/>
    </row>
    <row r="42" spans="1:52" s="2" customFormat="1" x14ac:dyDescent="0.15">
      <c r="A42" s="271"/>
      <c r="B42" s="272"/>
      <c r="C42" s="272"/>
      <c r="D42" s="272"/>
      <c r="E42" s="272"/>
      <c r="F42" s="272"/>
      <c r="G42" s="272"/>
      <c r="H42" s="272"/>
      <c r="I42" s="272"/>
      <c r="J42" s="273"/>
      <c r="K42" s="242" t="s">
        <v>65</v>
      </c>
      <c r="L42" s="243"/>
      <c r="M42" s="243"/>
      <c r="N42" s="243"/>
      <c r="O42" s="243"/>
      <c r="P42" s="243"/>
      <c r="Q42" s="243"/>
      <c r="R42" s="243"/>
      <c r="S42" s="243"/>
      <c r="T42" s="243"/>
      <c r="U42" s="243"/>
      <c r="V42" s="243"/>
      <c r="W42" s="243"/>
      <c r="X42" s="243"/>
      <c r="Y42" s="243"/>
      <c r="Z42" s="243"/>
      <c r="AA42" s="243"/>
      <c r="AB42" s="243"/>
      <c r="AC42" s="243"/>
      <c r="AD42" s="243"/>
      <c r="AE42" s="243"/>
      <c r="AF42" s="243"/>
      <c r="AG42" s="243"/>
      <c r="AH42" s="243"/>
      <c r="AI42" s="243"/>
      <c r="AJ42" s="243"/>
      <c r="AK42" s="243"/>
      <c r="AL42" s="244"/>
      <c r="AM42" s="250"/>
      <c r="AN42" s="251"/>
      <c r="AO42" s="251"/>
      <c r="AP42" s="251"/>
      <c r="AQ42" s="251"/>
      <c r="AR42" s="251"/>
      <c r="AS42" s="251"/>
      <c r="AT42" s="253"/>
      <c r="AU42" s="288"/>
      <c r="AV42" s="289"/>
      <c r="AW42" s="289"/>
      <c r="AX42" s="289"/>
      <c r="AY42" s="289"/>
      <c r="AZ42" s="289"/>
    </row>
    <row r="43" spans="1:52" s="2" customFormat="1" ht="7.5" customHeight="1" x14ac:dyDescent="0.15">
      <c r="A43" s="271"/>
      <c r="B43" s="272"/>
      <c r="C43" s="272"/>
      <c r="D43" s="272"/>
      <c r="E43" s="272"/>
      <c r="F43" s="272"/>
      <c r="G43" s="272"/>
      <c r="H43" s="272"/>
      <c r="I43" s="272"/>
      <c r="J43" s="273"/>
      <c r="AM43" s="250"/>
      <c r="AN43" s="251"/>
      <c r="AO43" s="251"/>
      <c r="AP43" s="251"/>
      <c r="AQ43" s="251"/>
      <c r="AR43" s="251"/>
      <c r="AS43" s="251"/>
      <c r="AT43" s="253"/>
      <c r="AU43" s="288"/>
      <c r="AV43" s="289"/>
      <c r="AW43" s="289"/>
      <c r="AX43" s="289"/>
      <c r="AY43" s="289"/>
      <c r="AZ43" s="289"/>
    </row>
    <row r="44" spans="1:52" s="2" customFormat="1" ht="18.75" customHeight="1" x14ac:dyDescent="0.15">
      <c r="A44" s="222" t="s">
        <v>283</v>
      </c>
      <c r="B44" s="223"/>
      <c r="C44" s="223"/>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3"/>
      <c r="AB44" s="223"/>
      <c r="AC44" s="223"/>
      <c r="AD44" s="223"/>
      <c r="AE44" s="223"/>
      <c r="AF44" s="223"/>
      <c r="AG44" s="223"/>
      <c r="AH44" s="223"/>
      <c r="AI44" s="223"/>
      <c r="AJ44" s="223"/>
      <c r="AK44" s="223"/>
      <c r="AL44" s="223"/>
      <c r="AM44" s="223"/>
      <c r="AN44" s="223"/>
      <c r="AO44" s="223"/>
      <c r="AP44" s="223"/>
      <c r="AQ44" s="223"/>
      <c r="AR44" s="223"/>
      <c r="AS44" s="223"/>
      <c r="AT44" s="223"/>
      <c r="AU44" s="288"/>
      <c r="AV44" s="289"/>
      <c r="AW44" s="289"/>
      <c r="AX44" s="289"/>
      <c r="AY44" s="289"/>
      <c r="AZ44" s="289"/>
    </row>
    <row r="45" spans="1:52" s="2" customFormat="1" ht="15" customHeight="1" x14ac:dyDescent="0.15">
      <c r="A45" s="287" t="s">
        <v>66</v>
      </c>
      <c r="B45" s="287"/>
      <c r="C45" s="287"/>
      <c r="D45" s="287"/>
      <c r="E45" s="287"/>
      <c r="F45" s="287"/>
      <c r="G45" s="287"/>
      <c r="H45" s="287"/>
      <c r="I45" s="287"/>
      <c r="J45" s="287"/>
      <c r="K45" s="287" t="s">
        <v>67</v>
      </c>
      <c r="L45" s="287"/>
      <c r="M45" s="287"/>
      <c r="N45" s="287"/>
      <c r="O45" s="287"/>
      <c r="P45" s="287"/>
      <c r="Q45" s="287"/>
      <c r="R45" s="287"/>
      <c r="S45" s="287"/>
      <c r="T45" s="287"/>
      <c r="U45" s="287"/>
      <c r="V45" s="287"/>
      <c r="W45" s="287"/>
      <c r="X45" s="287"/>
      <c r="Y45" s="287"/>
      <c r="Z45" s="287"/>
      <c r="AA45" s="287"/>
      <c r="AB45" s="287"/>
      <c r="AC45" s="287"/>
      <c r="AD45" s="287"/>
      <c r="AE45" s="287"/>
      <c r="AF45" s="287"/>
      <c r="AG45" s="287"/>
      <c r="AH45" s="287"/>
      <c r="AI45" s="287"/>
      <c r="AJ45" s="287"/>
      <c r="AK45" s="287"/>
      <c r="AL45" s="287"/>
      <c r="AM45" s="279">
        <f>ROUNDDOWN(SUM(AM37,AM40)*0.2,0)</f>
        <v>0</v>
      </c>
      <c r="AN45" s="280"/>
      <c r="AO45" s="280"/>
      <c r="AP45" s="280"/>
      <c r="AQ45" s="280"/>
      <c r="AR45" s="280"/>
      <c r="AS45" s="280"/>
      <c r="AT45" s="69" t="s">
        <v>60</v>
      </c>
      <c r="AU45" s="288"/>
      <c r="AV45" s="289"/>
      <c r="AW45" s="289"/>
      <c r="AX45" s="289"/>
      <c r="AY45" s="289"/>
      <c r="AZ45" s="289"/>
    </row>
    <row r="46" spans="1:52" s="2" customFormat="1" ht="15" customHeight="1" x14ac:dyDescent="0.15">
      <c r="A46" s="287" t="s">
        <v>286</v>
      </c>
      <c r="B46" s="287"/>
      <c r="C46" s="287"/>
      <c r="D46" s="287"/>
      <c r="E46" s="287"/>
      <c r="F46" s="287"/>
      <c r="G46" s="287"/>
      <c r="H46" s="287"/>
      <c r="I46" s="287"/>
      <c r="J46" s="287"/>
      <c r="K46" s="287" t="s">
        <v>68</v>
      </c>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79">
        <f>ROUNDDOWN(SUM(AM37,AM40,AM45)*0.3,0)</f>
        <v>0</v>
      </c>
      <c r="AN46" s="280"/>
      <c r="AO46" s="280"/>
      <c r="AP46" s="280"/>
      <c r="AQ46" s="280"/>
      <c r="AR46" s="280"/>
      <c r="AS46" s="280"/>
      <c r="AT46" s="69" t="s">
        <v>60</v>
      </c>
      <c r="AU46" s="288"/>
      <c r="AV46" s="289"/>
      <c r="AW46" s="289"/>
      <c r="AX46" s="289"/>
      <c r="AY46" s="289"/>
      <c r="AZ46" s="289"/>
    </row>
    <row r="47" spans="1:52" s="2" customFormat="1" ht="15" customHeight="1" x14ac:dyDescent="0.15">
      <c r="A47" s="287" t="s">
        <v>69</v>
      </c>
      <c r="B47" s="287"/>
      <c r="C47" s="287"/>
      <c r="D47" s="287"/>
      <c r="E47" s="287"/>
      <c r="F47" s="287"/>
      <c r="G47" s="287"/>
      <c r="H47" s="287"/>
      <c r="I47" s="287"/>
      <c r="J47" s="287"/>
      <c r="K47" s="287" t="s">
        <v>70</v>
      </c>
      <c r="L47" s="287"/>
      <c r="M47" s="287"/>
      <c r="N47" s="287"/>
      <c r="O47" s="287"/>
      <c r="P47" s="287"/>
      <c r="Q47" s="287"/>
      <c r="R47" s="287"/>
      <c r="S47" s="287"/>
      <c r="T47" s="287"/>
      <c r="U47" s="287"/>
      <c r="V47" s="287"/>
      <c r="W47" s="287"/>
      <c r="X47" s="287"/>
      <c r="Y47" s="287"/>
      <c r="Z47" s="287"/>
      <c r="AA47" s="287"/>
      <c r="AB47" s="287"/>
      <c r="AC47" s="287"/>
      <c r="AD47" s="287"/>
      <c r="AE47" s="287"/>
      <c r="AF47" s="287"/>
      <c r="AG47" s="287"/>
      <c r="AH47" s="287"/>
      <c r="AI47" s="287"/>
      <c r="AJ47" s="287"/>
      <c r="AK47" s="287"/>
      <c r="AL47" s="287"/>
      <c r="AM47" s="279">
        <f>SUM(AM37,AM40,AM45:AS46)</f>
        <v>0</v>
      </c>
      <c r="AN47" s="280"/>
      <c r="AO47" s="280"/>
      <c r="AP47" s="280"/>
      <c r="AQ47" s="280"/>
      <c r="AR47" s="280"/>
      <c r="AS47" s="280"/>
      <c r="AT47" s="69" t="s">
        <v>60</v>
      </c>
      <c r="AU47" s="70"/>
      <c r="AV47" s="71"/>
      <c r="AW47" s="71"/>
      <c r="AX47" s="71"/>
      <c r="AY47" s="71"/>
      <c r="AZ47" s="71"/>
    </row>
    <row r="48" spans="1:52" s="2" customFormat="1" ht="18.75" customHeight="1" x14ac:dyDescent="0.15">
      <c r="A48" s="120" t="s">
        <v>330</v>
      </c>
      <c r="B48" s="118"/>
      <c r="C48" s="118"/>
      <c r="D48" s="118"/>
      <c r="E48" s="118"/>
      <c r="F48" s="118"/>
      <c r="G48" s="118"/>
      <c r="H48" s="118"/>
      <c r="I48" s="118"/>
      <c r="J48" s="118"/>
      <c r="K48" s="121"/>
      <c r="L48" s="121"/>
      <c r="M48" s="121"/>
      <c r="N48" s="121"/>
      <c r="O48" s="121"/>
      <c r="P48" s="121"/>
      <c r="Q48" s="121"/>
      <c r="R48" s="121"/>
      <c r="S48" s="121"/>
      <c r="T48" s="121"/>
      <c r="U48" s="121"/>
      <c r="V48" s="121"/>
      <c r="W48" s="121"/>
      <c r="X48" s="121"/>
      <c r="Y48" s="121"/>
      <c r="Z48" s="121"/>
      <c r="AA48" s="121"/>
      <c r="AB48" s="121"/>
      <c r="AC48" s="121"/>
      <c r="AD48" s="121"/>
      <c r="AE48" s="121"/>
      <c r="AF48" s="121"/>
      <c r="AG48" s="121"/>
      <c r="AH48" s="121"/>
      <c r="AI48" s="121"/>
      <c r="AJ48" s="121"/>
      <c r="AK48" s="121"/>
      <c r="AL48" s="121"/>
      <c r="AM48" s="121"/>
      <c r="AN48" s="121"/>
      <c r="AO48" s="121"/>
      <c r="AP48" s="121"/>
      <c r="AQ48" s="121"/>
      <c r="AR48" s="121"/>
      <c r="AS48" s="121"/>
      <c r="AT48" s="121"/>
      <c r="AU48" s="71"/>
      <c r="AV48" s="71"/>
      <c r="AW48" s="71"/>
      <c r="AX48" s="71"/>
      <c r="AY48" s="71"/>
      <c r="AZ48" s="71"/>
    </row>
    <row r="49" spans="1:52" s="2" customFormat="1" ht="18.75" customHeight="1" thickBot="1" x14ac:dyDescent="0.2">
      <c r="A49" s="144" t="s">
        <v>57</v>
      </c>
      <c r="B49" s="144"/>
      <c r="C49" s="144"/>
      <c r="D49" s="144"/>
      <c r="E49" s="144"/>
      <c r="F49" s="144"/>
      <c r="G49" s="144"/>
      <c r="H49" s="144"/>
      <c r="I49" s="144"/>
      <c r="J49" s="144"/>
      <c r="K49" s="144" t="s">
        <v>58</v>
      </c>
      <c r="L49" s="144"/>
      <c r="M49" s="144"/>
      <c r="N49" s="144"/>
      <c r="O49" s="144"/>
      <c r="P49" s="144"/>
      <c r="Q49" s="144"/>
      <c r="R49" s="144"/>
      <c r="S49" s="144"/>
      <c r="T49" s="144"/>
      <c r="U49" s="144"/>
      <c r="V49" s="144"/>
      <c r="W49" s="144"/>
      <c r="X49" s="144"/>
      <c r="Y49" s="144"/>
      <c r="Z49" s="144"/>
      <c r="AA49" s="144"/>
      <c r="AB49" s="144"/>
      <c r="AC49" s="144"/>
      <c r="AD49" s="144"/>
      <c r="AE49" s="144"/>
      <c r="AF49" s="144"/>
      <c r="AG49" s="144"/>
      <c r="AH49" s="144"/>
      <c r="AI49" s="144"/>
      <c r="AJ49" s="144"/>
      <c r="AK49" s="144"/>
      <c r="AL49" s="144"/>
      <c r="AM49" s="144" t="s">
        <v>59</v>
      </c>
      <c r="AN49" s="144"/>
      <c r="AO49" s="144"/>
      <c r="AP49" s="144"/>
      <c r="AQ49" s="144"/>
      <c r="AR49" s="144"/>
      <c r="AS49" s="144"/>
      <c r="AT49" s="144"/>
      <c r="AU49" s="65"/>
      <c r="AV49" s="66"/>
      <c r="AW49" s="66"/>
      <c r="AX49" s="66"/>
      <c r="AY49" s="66"/>
      <c r="AZ49" s="66"/>
    </row>
    <row r="50" spans="1:52" s="2" customFormat="1" ht="15" customHeight="1" thickBot="1" x14ac:dyDescent="0.2">
      <c r="A50" s="141" t="s">
        <v>331</v>
      </c>
      <c r="B50" s="141"/>
      <c r="C50" s="141"/>
      <c r="D50" s="141"/>
      <c r="E50" s="141"/>
      <c r="F50" s="141"/>
      <c r="G50" s="141"/>
      <c r="H50" s="141"/>
      <c r="I50" s="141"/>
      <c r="J50" s="141"/>
      <c r="K50" s="122" t="s">
        <v>343</v>
      </c>
      <c r="L50" s="123"/>
      <c r="M50" s="123"/>
      <c r="N50" s="123"/>
      <c r="O50" s="123"/>
      <c r="P50" s="123"/>
      <c r="Q50" s="123"/>
      <c r="R50" s="123"/>
      <c r="S50" s="123"/>
      <c r="T50" s="123"/>
      <c r="U50" s="123"/>
      <c r="V50" s="123"/>
      <c r="W50" s="123"/>
      <c r="X50" s="127"/>
      <c r="Y50" s="127"/>
      <c r="Z50" s="145"/>
      <c r="AA50" s="146"/>
      <c r="AB50" s="123" t="s">
        <v>306</v>
      </c>
      <c r="AC50" s="123"/>
      <c r="AD50" s="123"/>
      <c r="AE50" s="123"/>
      <c r="AF50" s="123"/>
      <c r="AG50" s="123"/>
      <c r="AH50" s="123"/>
      <c r="AI50" s="123"/>
      <c r="AJ50" s="123"/>
      <c r="AK50" s="123"/>
      <c r="AL50" s="124"/>
      <c r="AM50" s="142">
        <f>10000*Z50</f>
        <v>0</v>
      </c>
      <c r="AN50" s="143"/>
      <c r="AO50" s="143"/>
      <c r="AP50" s="143"/>
      <c r="AQ50" s="143"/>
      <c r="AR50" s="143"/>
      <c r="AS50" s="143"/>
      <c r="AT50" s="125" t="s">
        <v>60</v>
      </c>
      <c r="AU50" s="65"/>
      <c r="AV50" s="66"/>
      <c r="AW50" s="66"/>
      <c r="AX50" s="66"/>
      <c r="AY50" s="66"/>
      <c r="AZ50" s="66"/>
    </row>
    <row r="51" spans="1:52" s="2" customFormat="1" ht="15" customHeight="1" x14ac:dyDescent="0.15">
      <c r="A51" s="141" t="s">
        <v>75</v>
      </c>
      <c r="B51" s="141"/>
      <c r="C51" s="141"/>
      <c r="D51" s="141"/>
      <c r="E51" s="141"/>
      <c r="F51" s="141"/>
      <c r="G51" s="141"/>
      <c r="H51" s="141"/>
      <c r="I51" s="141"/>
      <c r="J51" s="141"/>
      <c r="K51" s="141" t="s">
        <v>309</v>
      </c>
      <c r="L51" s="141"/>
      <c r="M51" s="141"/>
      <c r="N51" s="141"/>
      <c r="O51" s="141"/>
      <c r="P51" s="141"/>
      <c r="Q51" s="141"/>
      <c r="R51" s="141"/>
      <c r="S51" s="141"/>
      <c r="T51" s="141"/>
      <c r="U51" s="141"/>
      <c r="V51" s="141"/>
      <c r="W51" s="141"/>
      <c r="X51" s="141"/>
      <c r="Y51" s="141"/>
      <c r="Z51" s="141"/>
      <c r="AA51" s="141"/>
      <c r="AB51" s="141"/>
      <c r="AC51" s="141"/>
      <c r="AD51" s="141"/>
      <c r="AE51" s="141"/>
      <c r="AF51" s="141"/>
      <c r="AG51" s="141"/>
      <c r="AH51" s="141"/>
      <c r="AI51" s="141"/>
      <c r="AJ51" s="141"/>
      <c r="AK51" s="141"/>
      <c r="AL51" s="141"/>
      <c r="AM51" s="142">
        <f>AM50</f>
        <v>0</v>
      </c>
      <c r="AN51" s="143"/>
      <c r="AO51" s="143"/>
      <c r="AP51" s="143"/>
      <c r="AQ51" s="143"/>
      <c r="AR51" s="143"/>
      <c r="AS51" s="143"/>
      <c r="AT51" s="126" t="s">
        <v>60</v>
      </c>
      <c r="AU51" s="73"/>
      <c r="AV51" s="73"/>
      <c r="AW51" s="73"/>
      <c r="AX51" s="73"/>
      <c r="AY51" s="73"/>
      <c r="AZ51" s="73"/>
    </row>
    <row r="52" spans="1:52" s="2" customFormat="1" ht="18.75" customHeight="1" x14ac:dyDescent="0.15">
      <c r="A52" s="57" t="s">
        <v>307</v>
      </c>
      <c r="K52" s="72"/>
      <c r="L52" s="72"/>
      <c r="M52" s="72"/>
      <c r="N52" s="72"/>
      <c r="O52" s="72"/>
      <c r="P52" s="72"/>
      <c r="Q52" s="72"/>
      <c r="R52" s="72"/>
      <c r="S52" s="72"/>
      <c r="T52" s="72"/>
      <c r="U52" s="72"/>
      <c r="V52" s="72"/>
      <c r="W52" s="72"/>
      <c r="X52" s="72"/>
      <c r="Y52" s="72"/>
      <c r="Z52" s="72"/>
      <c r="AA52" s="72"/>
      <c r="AB52" s="72"/>
      <c r="AC52" s="72"/>
      <c r="AD52" s="72"/>
      <c r="AE52" s="72"/>
      <c r="AF52" s="72"/>
      <c r="AG52" s="72"/>
      <c r="AH52" s="72"/>
      <c r="AI52" s="72"/>
      <c r="AJ52" s="72"/>
      <c r="AK52" s="72"/>
      <c r="AL52" s="72"/>
      <c r="AM52" s="72"/>
      <c r="AN52" s="72"/>
      <c r="AO52" s="72"/>
      <c r="AP52" s="72"/>
      <c r="AQ52" s="72"/>
      <c r="AR52" s="72"/>
      <c r="AS52" s="72"/>
      <c r="AT52" s="72"/>
      <c r="AU52" s="72"/>
      <c r="AV52" s="72"/>
      <c r="AW52" s="72"/>
      <c r="AX52" s="72"/>
      <c r="AY52" s="72"/>
      <c r="AZ52" s="72"/>
    </row>
    <row r="53" spans="1:52" s="2" customFormat="1" ht="15" customHeight="1" thickBot="1" x14ac:dyDescent="0.2">
      <c r="A53" s="154" t="s">
        <v>57</v>
      </c>
      <c r="B53" s="154"/>
      <c r="C53" s="154"/>
      <c r="D53" s="154"/>
      <c r="E53" s="154"/>
      <c r="F53" s="154"/>
      <c r="G53" s="154"/>
      <c r="H53" s="154"/>
      <c r="I53" s="154"/>
      <c r="J53" s="154"/>
      <c r="K53" s="154" t="s">
        <v>58</v>
      </c>
      <c r="L53" s="154"/>
      <c r="M53" s="154"/>
      <c r="N53" s="154"/>
      <c r="O53" s="154"/>
      <c r="P53" s="154"/>
      <c r="Q53" s="154"/>
      <c r="R53" s="154"/>
      <c r="S53" s="154"/>
      <c r="T53" s="154"/>
      <c r="U53" s="154"/>
      <c r="V53" s="195"/>
      <c r="W53" s="195"/>
      <c r="X53" s="154"/>
      <c r="Y53" s="154"/>
      <c r="Z53" s="154"/>
      <c r="AA53" s="154"/>
      <c r="AB53" s="154"/>
      <c r="AC53" s="154"/>
      <c r="AD53" s="154"/>
      <c r="AE53" s="154"/>
      <c r="AF53" s="154"/>
      <c r="AG53" s="154"/>
      <c r="AH53" s="154"/>
      <c r="AI53" s="154"/>
      <c r="AJ53" s="154"/>
      <c r="AK53" s="154"/>
      <c r="AL53" s="154"/>
      <c r="AM53" s="154" t="s">
        <v>59</v>
      </c>
      <c r="AN53" s="154"/>
      <c r="AO53" s="154"/>
      <c r="AP53" s="154"/>
      <c r="AQ53" s="154"/>
      <c r="AR53" s="154"/>
      <c r="AS53" s="154"/>
      <c r="AT53" s="154"/>
      <c r="AU53" s="275"/>
      <c r="AV53" s="275"/>
      <c r="AW53" s="275"/>
      <c r="AX53" s="275"/>
      <c r="AY53" s="275"/>
      <c r="AZ53" s="232"/>
    </row>
    <row r="54" spans="1:52" s="2" customFormat="1" ht="15" customHeight="1" thickBot="1" x14ac:dyDescent="0.2">
      <c r="A54" s="153" t="s">
        <v>71</v>
      </c>
      <c r="B54" s="154"/>
      <c r="C54" s="154"/>
      <c r="D54" s="154"/>
      <c r="E54" s="154"/>
      <c r="F54" s="154"/>
      <c r="G54" s="154"/>
      <c r="H54" s="154"/>
      <c r="I54" s="154"/>
      <c r="J54" s="154"/>
      <c r="K54" s="276" t="s">
        <v>332</v>
      </c>
      <c r="L54" s="277"/>
      <c r="M54" s="277"/>
      <c r="N54" s="277"/>
      <c r="O54" s="277"/>
      <c r="P54" s="278">
        <v>50000</v>
      </c>
      <c r="Q54" s="278"/>
      <c r="R54" s="74" t="s">
        <v>72</v>
      </c>
      <c r="S54" s="75"/>
      <c r="T54" s="75"/>
      <c r="U54" s="75"/>
      <c r="V54" s="145"/>
      <c r="W54" s="146"/>
      <c r="X54" s="75" t="s">
        <v>73</v>
      </c>
      <c r="Y54" s="75"/>
      <c r="Z54" s="75"/>
      <c r="AA54" s="75"/>
      <c r="AB54" s="75"/>
      <c r="AC54" s="75"/>
      <c r="AD54" s="75"/>
      <c r="AE54" s="75"/>
      <c r="AF54" s="75"/>
      <c r="AG54" s="75"/>
      <c r="AH54" s="75"/>
      <c r="AI54" s="75"/>
      <c r="AJ54" s="75"/>
      <c r="AK54" s="75"/>
      <c r="AL54" s="76"/>
      <c r="AM54" s="279">
        <f>P54*V54</f>
        <v>0</v>
      </c>
      <c r="AN54" s="280"/>
      <c r="AO54" s="280"/>
      <c r="AP54" s="280"/>
      <c r="AQ54" s="280"/>
      <c r="AR54" s="280"/>
      <c r="AS54" s="280"/>
      <c r="AT54" s="69" t="s">
        <v>60</v>
      </c>
      <c r="AU54" s="312"/>
      <c r="AV54" s="312"/>
      <c r="AW54" s="312"/>
      <c r="AX54" s="312"/>
      <c r="AY54" s="312"/>
      <c r="AZ54" s="313"/>
    </row>
    <row r="55" spans="1:52" s="2" customFormat="1" ht="15" customHeight="1" x14ac:dyDescent="0.15">
      <c r="A55" s="154"/>
      <c r="B55" s="154"/>
      <c r="C55" s="154"/>
      <c r="D55" s="154"/>
      <c r="E55" s="154"/>
      <c r="F55" s="154"/>
      <c r="G55" s="154"/>
      <c r="H55" s="154"/>
      <c r="I55" s="154"/>
      <c r="J55" s="154"/>
      <c r="K55" s="276" t="s">
        <v>333</v>
      </c>
      <c r="L55" s="277"/>
      <c r="M55" s="277"/>
      <c r="N55" s="277"/>
      <c r="O55" s="277"/>
      <c r="P55" s="278">
        <v>20000</v>
      </c>
      <c r="Q55" s="278"/>
      <c r="R55" s="75" t="s">
        <v>74</v>
      </c>
      <c r="S55" s="75"/>
      <c r="T55" s="75"/>
      <c r="U55" s="75"/>
      <c r="V55" s="77"/>
      <c r="W55" s="77"/>
      <c r="X55" s="75"/>
      <c r="Y55" s="75"/>
      <c r="Z55" s="75"/>
      <c r="AA55" s="75"/>
      <c r="AB55" s="75"/>
      <c r="AC55" s="75"/>
      <c r="AD55" s="75"/>
      <c r="AE55" s="75"/>
      <c r="AF55" s="75"/>
      <c r="AG55" s="75"/>
      <c r="AH55" s="75"/>
      <c r="AI55" s="75"/>
      <c r="AJ55" s="75"/>
      <c r="AK55" s="75"/>
      <c r="AL55" s="76"/>
      <c r="AM55" s="281"/>
      <c r="AN55" s="282"/>
      <c r="AO55" s="282"/>
      <c r="AP55" s="282"/>
      <c r="AQ55" s="282"/>
      <c r="AR55" s="282"/>
      <c r="AS55" s="282"/>
      <c r="AT55" s="283"/>
      <c r="AU55" s="312"/>
      <c r="AV55" s="312"/>
      <c r="AW55" s="312"/>
      <c r="AX55" s="312"/>
      <c r="AY55" s="312"/>
      <c r="AZ55" s="313"/>
    </row>
    <row r="56" spans="1:52" s="2" customFormat="1" ht="15" customHeight="1" x14ac:dyDescent="0.15">
      <c r="A56" s="154"/>
      <c r="B56" s="154"/>
      <c r="C56" s="154"/>
      <c r="D56" s="154"/>
      <c r="E56" s="154"/>
      <c r="F56" s="154"/>
      <c r="G56" s="154"/>
      <c r="H56" s="154"/>
      <c r="I56" s="154"/>
      <c r="J56" s="154"/>
      <c r="K56" s="304" t="s">
        <v>334</v>
      </c>
      <c r="L56" s="305"/>
      <c r="M56" s="305"/>
      <c r="N56" s="305"/>
      <c r="O56" s="305"/>
      <c r="P56" s="278">
        <v>20000</v>
      </c>
      <c r="Q56" s="278"/>
      <c r="R56" s="75" t="s">
        <v>74</v>
      </c>
      <c r="S56" s="75"/>
      <c r="T56" s="75"/>
      <c r="U56" s="75"/>
      <c r="V56" s="75"/>
      <c r="W56" s="75"/>
      <c r="X56" s="75"/>
      <c r="Y56" s="75"/>
      <c r="Z56" s="75"/>
      <c r="AA56" s="75"/>
      <c r="AB56" s="75"/>
      <c r="AC56" s="75"/>
      <c r="AD56" s="75"/>
      <c r="AE56" s="75"/>
      <c r="AF56" s="75"/>
      <c r="AG56" s="75"/>
      <c r="AH56" s="75"/>
      <c r="AI56" s="75"/>
      <c r="AJ56" s="75"/>
      <c r="AK56" s="75"/>
      <c r="AL56" s="76"/>
      <c r="AM56" s="284"/>
      <c r="AN56" s="285"/>
      <c r="AO56" s="285"/>
      <c r="AP56" s="285"/>
      <c r="AQ56" s="285"/>
      <c r="AR56" s="285"/>
      <c r="AS56" s="285"/>
      <c r="AT56" s="286"/>
      <c r="AU56" s="312"/>
      <c r="AV56" s="312"/>
      <c r="AW56" s="312"/>
      <c r="AX56" s="312"/>
      <c r="AY56" s="312"/>
      <c r="AZ56" s="313"/>
    </row>
    <row r="57" spans="1:52" s="2" customFormat="1" ht="15" customHeight="1" x14ac:dyDescent="0.15">
      <c r="A57" s="287" t="s">
        <v>308</v>
      </c>
      <c r="B57" s="287"/>
      <c r="C57" s="287"/>
      <c r="D57" s="287"/>
      <c r="E57" s="287"/>
      <c r="F57" s="287"/>
      <c r="G57" s="287"/>
      <c r="H57" s="287"/>
      <c r="I57" s="287"/>
      <c r="J57" s="287"/>
      <c r="K57" s="287" t="s">
        <v>335</v>
      </c>
      <c r="L57" s="287"/>
      <c r="M57" s="287"/>
      <c r="N57" s="287"/>
      <c r="O57" s="287"/>
      <c r="P57" s="287"/>
      <c r="Q57" s="287"/>
      <c r="R57" s="287"/>
      <c r="S57" s="287"/>
      <c r="T57" s="287"/>
      <c r="U57" s="287"/>
      <c r="V57" s="287"/>
      <c r="W57" s="287"/>
      <c r="X57" s="287"/>
      <c r="Y57" s="287"/>
      <c r="Z57" s="287"/>
      <c r="AA57" s="287"/>
      <c r="AB57" s="287"/>
      <c r="AC57" s="287"/>
      <c r="AD57" s="287"/>
      <c r="AE57" s="287"/>
      <c r="AF57" s="287"/>
      <c r="AG57" s="287"/>
      <c r="AH57" s="287"/>
      <c r="AI57" s="287"/>
      <c r="AJ57" s="287"/>
      <c r="AK57" s="287"/>
      <c r="AL57" s="287"/>
      <c r="AM57" s="279">
        <f>AM54</f>
        <v>0</v>
      </c>
      <c r="AN57" s="280"/>
      <c r="AO57" s="280"/>
      <c r="AP57" s="280"/>
      <c r="AQ57" s="280"/>
      <c r="AR57" s="280"/>
      <c r="AS57" s="280"/>
      <c r="AT57" s="69" t="s">
        <v>60</v>
      </c>
      <c r="AU57" s="78"/>
      <c r="AV57" s="73"/>
      <c r="AW57" s="73"/>
      <c r="AX57" s="73"/>
      <c r="AY57" s="73"/>
      <c r="AZ57" s="73"/>
    </row>
    <row r="58" spans="1:52" s="2" customFormat="1" ht="11.25" customHeight="1" x14ac:dyDescent="0.15">
      <c r="K58" s="72"/>
      <c r="L58" s="72"/>
      <c r="M58" s="72"/>
      <c r="N58" s="72"/>
      <c r="O58" s="72"/>
      <c r="P58" s="72"/>
      <c r="Q58" s="72"/>
      <c r="R58" s="72"/>
      <c r="S58" s="72"/>
      <c r="T58" s="72"/>
      <c r="U58" s="72"/>
      <c r="V58" s="72"/>
      <c r="W58" s="72"/>
      <c r="X58" s="72"/>
      <c r="Y58" s="72"/>
      <c r="Z58" s="72"/>
      <c r="AA58" s="72"/>
      <c r="AB58" s="72"/>
      <c r="AC58" s="72"/>
      <c r="AD58" s="72"/>
      <c r="AE58" s="72"/>
      <c r="AF58" s="72"/>
      <c r="AG58" s="72"/>
      <c r="AH58" s="72"/>
      <c r="AI58" s="72"/>
      <c r="AJ58" s="72"/>
      <c r="AK58" s="72"/>
      <c r="AL58" s="72"/>
      <c r="AM58" s="72"/>
      <c r="AN58" s="72"/>
      <c r="AO58" s="72"/>
      <c r="AP58" s="72"/>
      <c r="AQ58" s="72"/>
      <c r="AR58" s="72"/>
      <c r="AS58" s="72"/>
      <c r="AT58" s="72"/>
      <c r="AU58" s="72"/>
      <c r="AV58" s="72"/>
      <c r="AW58" s="72"/>
      <c r="AX58" s="72"/>
      <c r="AY58" s="72"/>
      <c r="AZ58" s="72"/>
    </row>
    <row r="59" spans="1:52" s="2" customFormat="1" ht="15" customHeight="1" x14ac:dyDescent="0.15">
      <c r="A59" s="290" t="s">
        <v>279</v>
      </c>
      <c r="B59" s="291"/>
      <c r="C59" s="291"/>
      <c r="D59" s="291"/>
      <c r="E59" s="291"/>
      <c r="F59" s="291"/>
      <c r="G59" s="291"/>
      <c r="H59" s="291"/>
      <c r="I59" s="291"/>
      <c r="J59" s="292"/>
      <c r="K59" s="306" t="s">
        <v>310</v>
      </c>
      <c r="L59" s="306"/>
      <c r="M59" s="306"/>
      <c r="N59" s="306"/>
      <c r="O59" s="306"/>
      <c r="P59" s="306"/>
      <c r="Q59" s="306"/>
      <c r="R59" s="306"/>
      <c r="S59" s="306"/>
      <c r="T59" s="306"/>
      <c r="U59" s="306"/>
      <c r="V59" s="306"/>
      <c r="W59" s="306"/>
      <c r="X59" s="306"/>
      <c r="Y59" s="306"/>
      <c r="Z59" s="306"/>
      <c r="AA59" s="306"/>
      <c r="AB59" s="306"/>
      <c r="AC59" s="306"/>
      <c r="AD59" s="306"/>
      <c r="AE59" s="306"/>
      <c r="AF59" s="306"/>
      <c r="AG59" s="306"/>
      <c r="AH59" s="306"/>
      <c r="AI59" s="306"/>
      <c r="AJ59" s="306"/>
      <c r="AK59" s="306"/>
      <c r="AL59" s="306"/>
      <c r="AM59" s="307">
        <f>SUM(AM34,AM47,AM51,AM57)</f>
        <v>0</v>
      </c>
      <c r="AN59" s="307"/>
      <c r="AO59" s="307"/>
      <c r="AP59" s="307"/>
      <c r="AQ59" s="307"/>
      <c r="AR59" s="307"/>
      <c r="AS59" s="307"/>
      <c r="AT59" s="307"/>
      <c r="AU59" s="307"/>
      <c r="AV59" s="307"/>
      <c r="AW59" s="307"/>
      <c r="AX59" s="307"/>
      <c r="AY59" s="308"/>
      <c r="AZ59" s="79" t="s">
        <v>60</v>
      </c>
    </row>
    <row r="60" spans="1:52" s="2" customFormat="1" ht="15" customHeight="1" x14ac:dyDescent="0.15">
      <c r="A60" s="290" t="s">
        <v>280</v>
      </c>
      <c r="B60" s="291"/>
      <c r="C60" s="291"/>
      <c r="D60" s="291"/>
      <c r="E60" s="291"/>
      <c r="F60" s="291"/>
      <c r="G60" s="291"/>
      <c r="H60" s="291"/>
      <c r="I60" s="291"/>
      <c r="J60" s="292"/>
      <c r="K60" s="274" t="s">
        <v>294</v>
      </c>
      <c r="L60" s="274"/>
      <c r="M60" s="274"/>
      <c r="N60" s="274"/>
      <c r="O60" s="274"/>
      <c r="P60" s="274"/>
      <c r="Q60" s="274"/>
      <c r="R60" s="274"/>
      <c r="S60" s="274"/>
      <c r="T60" s="274"/>
      <c r="U60" s="274"/>
      <c r="V60" s="274"/>
      <c r="W60" s="274"/>
      <c r="X60" s="274"/>
      <c r="Y60" s="274"/>
      <c r="Z60" s="274"/>
      <c r="AA60" s="274"/>
      <c r="AB60" s="274"/>
      <c r="AC60" s="274"/>
      <c r="AD60" s="274"/>
      <c r="AE60" s="274"/>
      <c r="AF60" s="274"/>
      <c r="AG60" s="274"/>
      <c r="AH60" s="274"/>
      <c r="AI60" s="274"/>
      <c r="AJ60" s="274"/>
      <c r="AK60" s="274"/>
      <c r="AL60" s="274"/>
      <c r="AM60" s="307">
        <f>ROUNDDOWN(AM59*0.1,0)</f>
        <v>0</v>
      </c>
      <c r="AN60" s="307"/>
      <c r="AO60" s="307"/>
      <c r="AP60" s="307"/>
      <c r="AQ60" s="307"/>
      <c r="AR60" s="307"/>
      <c r="AS60" s="307"/>
      <c r="AT60" s="307"/>
      <c r="AU60" s="307"/>
      <c r="AV60" s="307"/>
      <c r="AW60" s="307"/>
      <c r="AX60" s="307"/>
      <c r="AY60" s="308"/>
      <c r="AZ60" s="79" t="s">
        <v>60</v>
      </c>
    </row>
    <row r="61" spans="1:52" s="2" customFormat="1" ht="15" customHeight="1" x14ac:dyDescent="0.15">
      <c r="A61" s="309" t="s">
        <v>282</v>
      </c>
      <c r="B61" s="310"/>
      <c r="C61" s="310"/>
      <c r="D61" s="310"/>
      <c r="E61" s="310"/>
      <c r="F61" s="310"/>
      <c r="G61" s="310"/>
      <c r="H61" s="310"/>
      <c r="I61" s="310"/>
      <c r="J61" s="310"/>
      <c r="K61" s="310"/>
      <c r="L61" s="310"/>
      <c r="M61" s="310"/>
      <c r="N61" s="310"/>
      <c r="O61" s="310"/>
      <c r="P61" s="310"/>
      <c r="Q61" s="310"/>
      <c r="R61" s="310"/>
      <c r="S61" s="310"/>
      <c r="T61" s="310"/>
      <c r="U61" s="310"/>
      <c r="V61" s="310"/>
      <c r="W61" s="310"/>
      <c r="X61" s="310"/>
      <c r="Y61" s="310"/>
      <c r="Z61" s="310"/>
      <c r="AA61" s="310"/>
      <c r="AB61" s="310"/>
      <c r="AC61" s="310"/>
      <c r="AD61" s="310"/>
      <c r="AE61" s="310"/>
      <c r="AF61" s="310"/>
      <c r="AG61" s="310"/>
      <c r="AH61" s="310"/>
      <c r="AI61" s="310"/>
      <c r="AJ61" s="310"/>
      <c r="AK61" s="310"/>
      <c r="AL61" s="311"/>
      <c r="AM61" s="307">
        <f>SUM(AM59:AY60)</f>
        <v>0</v>
      </c>
      <c r="AN61" s="307"/>
      <c r="AO61" s="307"/>
      <c r="AP61" s="307"/>
      <c r="AQ61" s="307"/>
      <c r="AR61" s="307"/>
      <c r="AS61" s="307"/>
      <c r="AT61" s="307"/>
      <c r="AU61" s="307"/>
      <c r="AV61" s="307"/>
      <c r="AW61" s="307"/>
      <c r="AX61" s="307"/>
      <c r="AY61" s="308"/>
      <c r="AZ61" s="80" t="s">
        <v>60</v>
      </c>
    </row>
    <row r="62" spans="1:52" s="2" customFormat="1" ht="7.5" customHeight="1" x14ac:dyDescent="0.15">
      <c r="K62" s="72"/>
      <c r="L62" s="72"/>
      <c r="M62" s="72"/>
      <c r="N62" s="72"/>
      <c r="O62" s="72"/>
      <c r="P62" s="72"/>
      <c r="Q62" s="72"/>
      <c r="R62" s="72"/>
      <c r="S62" s="72"/>
      <c r="T62" s="72"/>
      <c r="U62" s="72"/>
      <c r="V62" s="72"/>
      <c r="W62" s="72"/>
      <c r="X62" s="72"/>
      <c r="Y62" s="72"/>
      <c r="Z62" s="72"/>
      <c r="AA62" s="72"/>
      <c r="AB62" s="72"/>
      <c r="AC62" s="72"/>
      <c r="AD62" s="72"/>
      <c r="AE62" s="72"/>
      <c r="AF62" s="72"/>
      <c r="AG62" s="72"/>
      <c r="AH62" s="72"/>
      <c r="AI62" s="72"/>
      <c r="AJ62" s="72"/>
      <c r="AK62" s="72"/>
      <c r="AL62" s="72"/>
      <c r="AM62" s="72"/>
      <c r="AN62" s="72"/>
      <c r="AO62" s="72"/>
      <c r="AP62" s="72"/>
      <c r="AQ62" s="72"/>
      <c r="AR62" s="72"/>
      <c r="AS62" s="72"/>
      <c r="AT62" s="72"/>
      <c r="AU62" s="72"/>
      <c r="AV62" s="72"/>
      <c r="AW62" s="72"/>
      <c r="AX62" s="72"/>
      <c r="AY62" s="72"/>
      <c r="AZ62" s="72"/>
    </row>
    <row r="63" spans="1:52" s="2" customFormat="1" ht="7.5" customHeight="1" x14ac:dyDescent="0.15">
      <c r="A63" s="290" t="s">
        <v>281</v>
      </c>
      <c r="B63" s="291"/>
      <c r="C63" s="291"/>
      <c r="D63" s="291"/>
      <c r="E63" s="291"/>
      <c r="F63" s="291"/>
      <c r="G63" s="291"/>
      <c r="H63" s="291"/>
      <c r="I63" s="291"/>
      <c r="J63" s="292"/>
      <c r="K63" s="81"/>
      <c r="L63" s="82"/>
      <c r="M63" s="82"/>
      <c r="N63" s="82"/>
      <c r="O63" s="82"/>
      <c r="P63" s="82"/>
      <c r="Q63" s="82"/>
      <c r="R63" s="82"/>
      <c r="S63" s="82"/>
      <c r="T63" s="82"/>
      <c r="U63" s="82"/>
      <c r="V63" s="82"/>
      <c r="W63" s="82"/>
      <c r="X63" s="82"/>
      <c r="Y63" s="82"/>
      <c r="Z63" s="82"/>
      <c r="AA63" s="82"/>
      <c r="AB63" s="82"/>
      <c r="AC63" s="82"/>
      <c r="AD63" s="82"/>
      <c r="AE63" s="82"/>
      <c r="AF63" s="82"/>
      <c r="AG63" s="82"/>
      <c r="AH63" s="82"/>
      <c r="AI63" s="82"/>
      <c r="AJ63" s="82"/>
      <c r="AK63" s="82"/>
      <c r="AL63" s="83"/>
      <c r="AM63" s="295">
        <f>IF(AM34="","",ROUNDDOWN(AM34*1.1,0))</f>
        <v>0</v>
      </c>
      <c r="AN63" s="296"/>
      <c r="AO63" s="296"/>
      <c r="AP63" s="296"/>
      <c r="AQ63" s="296"/>
      <c r="AR63" s="296"/>
      <c r="AS63" s="296"/>
      <c r="AT63" s="296"/>
      <c r="AU63" s="296"/>
      <c r="AV63" s="296"/>
      <c r="AW63" s="296"/>
      <c r="AX63" s="296"/>
      <c r="AY63" s="296"/>
      <c r="AZ63" s="301" t="s">
        <v>60</v>
      </c>
    </row>
    <row r="64" spans="1:52" s="2" customFormat="1" ht="18.75" customHeight="1" x14ac:dyDescent="0.15">
      <c r="A64" s="293"/>
      <c r="B64" s="161"/>
      <c r="C64" s="161"/>
      <c r="D64" s="161"/>
      <c r="E64" s="161"/>
      <c r="F64" s="161"/>
      <c r="G64" s="161"/>
      <c r="H64" s="161"/>
      <c r="I64" s="161"/>
      <c r="J64" s="162"/>
      <c r="K64" s="293" t="s">
        <v>295</v>
      </c>
      <c r="L64" s="161"/>
      <c r="M64" s="161"/>
      <c r="N64" s="161"/>
      <c r="O64" s="161"/>
      <c r="P64" s="161"/>
      <c r="Q64" s="161"/>
      <c r="R64" s="161"/>
      <c r="S64" s="161"/>
      <c r="T64" s="161"/>
      <c r="U64" s="161"/>
      <c r="V64" s="161"/>
      <c r="W64" s="161"/>
      <c r="X64" s="161"/>
      <c r="Y64" s="161"/>
      <c r="Z64" s="161"/>
      <c r="AA64" s="161"/>
      <c r="AB64" s="161"/>
      <c r="AC64" s="161"/>
      <c r="AD64" s="161"/>
      <c r="AE64" s="161"/>
      <c r="AF64" s="161"/>
      <c r="AG64" s="161"/>
      <c r="AH64" s="161"/>
      <c r="AI64" s="161"/>
      <c r="AJ64" s="161"/>
      <c r="AK64" s="161"/>
      <c r="AL64" s="162"/>
      <c r="AM64" s="297"/>
      <c r="AN64" s="298"/>
      <c r="AO64" s="298"/>
      <c r="AP64" s="298"/>
      <c r="AQ64" s="298"/>
      <c r="AR64" s="298"/>
      <c r="AS64" s="298"/>
      <c r="AT64" s="298"/>
      <c r="AU64" s="298"/>
      <c r="AV64" s="298"/>
      <c r="AW64" s="298"/>
      <c r="AX64" s="298"/>
      <c r="AY64" s="298"/>
      <c r="AZ64" s="302"/>
    </row>
    <row r="65" spans="1:52" s="2" customFormat="1" ht="7.5" customHeight="1" x14ac:dyDescent="0.15">
      <c r="A65" s="294"/>
      <c r="B65" s="193"/>
      <c r="C65" s="193"/>
      <c r="D65" s="193"/>
      <c r="E65" s="193"/>
      <c r="F65" s="193"/>
      <c r="G65" s="193"/>
      <c r="H65" s="193"/>
      <c r="I65" s="193"/>
      <c r="J65" s="194"/>
      <c r="K65" s="84"/>
      <c r="L65" s="85"/>
      <c r="M65" s="85"/>
      <c r="N65" s="85"/>
      <c r="O65" s="85"/>
      <c r="P65" s="85"/>
      <c r="Q65" s="85"/>
      <c r="R65" s="85"/>
      <c r="S65" s="85"/>
      <c r="T65" s="85"/>
      <c r="U65" s="85"/>
      <c r="V65" s="85"/>
      <c r="W65" s="85"/>
      <c r="X65" s="85"/>
      <c r="Y65" s="85"/>
      <c r="Z65" s="85"/>
      <c r="AA65" s="85"/>
      <c r="AB65" s="85"/>
      <c r="AC65" s="85"/>
      <c r="AD65" s="85"/>
      <c r="AE65" s="85"/>
      <c r="AF65" s="85"/>
      <c r="AG65" s="85"/>
      <c r="AH65" s="85"/>
      <c r="AI65" s="85"/>
      <c r="AJ65" s="85"/>
      <c r="AK65" s="85"/>
      <c r="AL65" s="86"/>
      <c r="AM65" s="299"/>
      <c r="AN65" s="300"/>
      <c r="AO65" s="300"/>
      <c r="AP65" s="300"/>
      <c r="AQ65" s="300"/>
      <c r="AR65" s="300"/>
      <c r="AS65" s="300"/>
      <c r="AT65" s="300"/>
      <c r="AU65" s="300"/>
      <c r="AV65" s="300"/>
      <c r="AW65" s="300"/>
      <c r="AX65" s="300"/>
      <c r="AY65" s="300"/>
      <c r="AZ65" s="303"/>
    </row>
    <row r="66" spans="1:52" ht="18.75" customHeight="1" x14ac:dyDescent="0.15"/>
    <row r="67" spans="1:52" ht="18.75" customHeight="1" x14ac:dyDescent="0.15"/>
    <row r="68" spans="1:52" ht="18.75" customHeight="1" x14ac:dyDescent="0.15"/>
    <row r="69" spans="1:52" ht="18.75" customHeight="1" x14ac:dyDescent="0.15"/>
    <row r="70" spans="1:52" ht="18.75" customHeight="1" x14ac:dyDescent="0.15"/>
    <row r="71" spans="1:52" ht="18.75" customHeight="1" x14ac:dyDescent="0.15"/>
    <row r="72" spans="1:52" ht="18.75" customHeight="1" x14ac:dyDescent="0.15"/>
    <row r="73" spans="1:52" ht="18.75" customHeight="1" x14ac:dyDescent="0.15"/>
    <row r="74" spans="1:52" ht="18.75" customHeight="1" x14ac:dyDescent="0.15"/>
    <row r="75" spans="1:52" ht="18.75" customHeight="1" x14ac:dyDescent="0.15"/>
    <row r="76" spans="1:52" ht="18.75" customHeight="1" x14ac:dyDescent="0.15"/>
    <row r="77" spans="1:52" ht="18.75" customHeight="1" x14ac:dyDescent="0.15"/>
    <row r="78" spans="1:52" ht="18.75" customHeight="1" x14ac:dyDescent="0.15"/>
    <row r="79" spans="1:52" ht="18.75" customHeight="1" x14ac:dyDescent="0.15"/>
    <row r="80" spans="1:52"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sheetData>
  <sheetProtection password="CC65" sheet="1" formatCells="0" formatRows="0" selectLockedCells="1"/>
  <mergeCells count="206">
    <mergeCell ref="AU37:AZ46"/>
    <mergeCell ref="AU30:AZ33"/>
    <mergeCell ref="A63:J65"/>
    <mergeCell ref="AM63:AY65"/>
    <mergeCell ref="AZ63:AZ65"/>
    <mergeCell ref="K64:AL64"/>
    <mergeCell ref="K56:O56"/>
    <mergeCell ref="P56:Q56"/>
    <mergeCell ref="A57:J57"/>
    <mergeCell ref="K57:AL57"/>
    <mergeCell ref="AM57:AS57"/>
    <mergeCell ref="A59:J59"/>
    <mergeCell ref="A60:J60"/>
    <mergeCell ref="K59:AL59"/>
    <mergeCell ref="AM59:AY59"/>
    <mergeCell ref="AM60:AY60"/>
    <mergeCell ref="AM61:AY61"/>
    <mergeCell ref="A61:AL61"/>
    <mergeCell ref="AU54:AZ56"/>
    <mergeCell ref="AU36:AZ36"/>
    <mergeCell ref="A37:J39"/>
    <mergeCell ref="K37:AL37"/>
    <mergeCell ref="AM37:AS39"/>
    <mergeCell ref="AT37:AT39"/>
    <mergeCell ref="A47:J47"/>
    <mergeCell ref="K47:AL47"/>
    <mergeCell ref="AM47:AS47"/>
    <mergeCell ref="A45:J45"/>
    <mergeCell ref="K45:AL45"/>
    <mergeCell ref="AM45:AS45"/>
    <mergeCell ref="A46:J46"/>
    <mergeCell ref="K46:AL46"/>
    <mergeCell ref="AM46:AS46"/>
    <mergeCell ref="K60:AL60"/>
    <mergeCell ref="AU53:AZ53"/>
    <mergeCell ref="A54:J56"/>
    <mergeCell ref="K54:O54"/>
    <mergeCell ref="P54:Q54"/>
    <mergeCell ref="V54:W54"/>
    <mergeCell ref="AM54:AS54"/>
    <mergeCell ref="K55:O55"/>
    <mergeCell ref="P55:Q55"/>
    <mergeCell ref="AM55:AT56"/>
    <mergeCell ref="A53:J53"/>
    <mergeCell ref="K53:AL53"/>
    <mergeCell ref="AM53:AT53"/>
    <mergeCell ref="AM40:AS43"/>
    <mergeCell ref="AT40:AT43"/>
    <mergeCell ref="K41:AL41"/>
    <mergeCell ref="K42:AL42"/>
    <mergeCell ref="A36:J36"/>
    <mergeCell ref="K36:AL36"/>
    <mergeCell ref="AM36:AT36"/>
    <mergeCell ref="AT30:AT32"/>
    <mergeCell ref="K31:AL31"/>
    <mergeCell ref="A34:AL34"/>
    <mergeCell ref="AM34:AS34"/>
    <mergeCell ref="K38:AL38"/>
    <mergeCell ref="A30:J32"/>
    <mergeCell ref="A33:AT33"/>
    <mergeCell ref="A40:J43"/>
    <mergeCell ref="A44:AT44"/>
    <mergeCell ref="AR25:AS25"/>
    <mergeCell ref="AT25:AU25"/>
    <mergeCell ref="A26:J26"/>
    <mergeCell ref="K26:AZ26"/>
    <mergeCell ref="A29:J29"/>
    <mergeCell ref="K29:AL29"/>
    <mergeCell ref="AM29:AT29"/>
    <mergeCell ref="AU29:AZ29"/>
    <mergeCell ref="AA25:AB25"/>
    <mergeCell ref="AD25:AG25"/>
    <mergeCell ref="AH25:AI25"/>
    <mergeCell ref="AJ25:AL25"/>
    <mergeCell ref="AN25:AO25"/>
    <mergeCell ref="AP25:AQ25"/>
    <mergeCell ref="A25:J25"/>
    <mergeCell ref="O25:P25"/>
    <mergeCell ref="Q25:S25"/>
    <mergeCell ref="U25:V25"/>
    <mergeCell ref="W25:X25"/>
    <mergeCell ref="Y25:Z25"/>
    <mergeCell ref="AM30:AS32"/>
    <mergeCell ref="K39:AL39"/>
    <mergeCell ref="K40:AL40"/>
    <mergeCell ref="AV22:AY22"/>
    <mergeCell ref="A23:J23"/>
    <mergeCell ref="AB23:AF23"/>
    <mergeCell ref="AG23:AI23"/>
    <mergeCell ref="A24:J24"/>
    <mergeCell ref="AB24:AF24"/>
    <mergeCell ref="AG24:AI24"/>
    <mergeCell ref="A21:J22"/>
    <mergeCell ref="AJ19:AL19"/>
    <mergeCell ref="AN19:AO19"/>
    <mergeCell ref="AP19:AQ19"/>
    <mergeCell ref="AR19:AS19"/>
    <mergeCell ref="AT19:AU19"/>
    <mergeCell ref="AJ21:AM21"/>
    <mergeCell ref="AN21:AU21"/>
    <mergeCell ref="AV21:AY21"/>
    <mergeCell ref="K22:Q22"/>
    <mergeCell ref="R22:T22"/>
    <mergeCell ref="U22:AB22"/>
    <mergeCell ref="AC22:AF22"/>
    <mergeCell ref="AG22:AI22"/>
    <mergeCell ref="AJ22:AM22"/>
    <mergeCell ref="AN22:AU22"/>
    <mergeCell ref="K21:Q21"/>
    <mergeCell ref="R21:T21"/>
    <mergeCell ref="U21:AB21"/>
    <mergeCell ref="AC21:AF21"/>
    <mergeCell ref="AG21:AI21"/>
    <mergeCell ref="A20:J20"/>
    <mergeCell ref="Q20:V20"/>
    <mergeCell ref="W20:AA20"/>
    <mergeCell ref="AB20:AC20"/>
    <mergeCell ref="AD20:AF20"/>
    <mergeCell ref="AG20:AJ20"/>
    <mergeCell ref="AK20:AO20"/>
    <mergeCell ref="AP20:AS20"/>
    <mergeCell ref="BD20:BH20"/>
    <mergeCell ref="A17:J17"/>
    <mergeCell ref="O17:P17"/>
    <mergeCell ref="Q17:S17"/>
    <mergeCell ref="U17:V17"/>
    <mergeCell ref="W17:X17"/>
    <mergeCell ref="Y17:Z17"/>
    <mergeCell ref="AT18:AU18"/>
    <mergeCell ref="BD18:BH18"/>
    <mergeCell ref="A19:J19"/>
    <mergeCell ref="O19:P19"/>
    <mergeCell ref="Q19:S19"/>
    <mergeCell ref="U19:V19"/>
    <mergeCell ref="W19:X19"/>
    <mergeCell ref="Y19:Z19"/>
    <mergeCell ref="AA19:AB19"/>
    <mergeCell ref="AD19:AG19"/>
    <mergeCell ref="AD18:AG18"/>
    <mergeCell ref="AH18:AI18"/>
    <mergeCell ref="AJ18:AL18"/>
    <mergeCell ref="AN18:AO18"/>
    <mergeCell ref="AP18:AQ18"/>
    <mergeCell ref="AR18:AS18"/>
    <mergeCell ref="BD19:BH19"/>
    <mergeCell ref="AH19:AI19"/>
    <mergeCell ref="W18:X18"/>
    <mergeCell ref="Y18:Z18"/>
    <mergeCell ref="AA18:AB18"/>
    <mergeCell ref="AA17:AB17"/>
    <mergeCell ref="AD17:AG17"/>
    <mergeCell ref="AH17:AI17"/>
    <mergeCell ref="AJ17:AL17"/>
    <mergeCell ref="AN17:AO17"/>
    <mergeCell ref="AP17:AQ17"/>
    <mergeCell ref="A14:J15"/>
    <mergeCell ref="K14:AZ15"/>
    <mergeCell ref="BD14:BH14"/>
    <mergeCell ref="BD15:BH15"/>
    <mergeCell ref="A16:J16"/>
    <mergeCell ref="K16:AZ16"/>
    <mergeCell ref="BD16:BH16"/>
    <mergeCell ref="BC6:BM9"/>
    <mergeCell ref="A10:J12"/>
    <mergeCell ref="K10:AZ12"/>
    <mergeCell ref="BC10:BM10"/>
    <mergeCell ref="BD11:BH11"/>
    <mergeCell ref="BI11:BM20"/>
    <mergeCell ref="BD12:BH12"/>
    <mergeCell ref="A13:J13"/>
    <mergeCell ref="K13:AZ13"/>
    <mergeCell ref="BD13:BH13"/>
    <mergeCell ref="AR17:AS17"/>
    <mergeCell ref="AT17:AU17"/>
    <mergeCell ref="BD17:BH17"/>
    <mergeCell ref="A18:J18"/>
    <mergeCell ref="O18:P18"/>
    <mergeCell ref="Q18:S18"/>
    <mergeCell ref="U18:V18"/>
    <mergeCell ref="AV4:AX4"/>
    <mergeCell ref="L6:S6"/>
    <mergeCell ref="U6:V6"/>
    <mergeCell ref="W6:AA6"/>
    <mergeCell ref="AB6:AC6"/>
    <mergeCell ref="AD6:AH6"/>
    <mergeCell ref="AI6:AJ6"/>
    <mergeCell ref="AK6:AN6"/>
    <mergeCell ref="AM1:AQ1"/>
    <mergeCell ref="AR1:AY1"/>
    <mergeCell ref="AM2:AQ2"/>
    <mergeCell ref="AR2:AY2"/>
    <mergeCell ref="AB4:AD4"/>
    <mergeCell ref="AE4:AH4"/>
    <mergeCell ref="AJ4:AL4"/>
    <mergeCell ref="AM4:AO4"/>
    <mergeCell ref="AP4:AQ4"/>
    <mergeCell ref="AR4:AT4"/>
    <mergeCell ref="A51:J51"/>
    <mergeCell ref="K51:AL51"/>
    <mergeCell ref="AM51:AS51"/>
    <mergeCell ref="A49:J49"/>
    <mergeCell ref="K49:AL49"/>
    <mergeCell ref="AM49:AT49"/>
    <mergeCell ref="A50:J50"/>
    <mergeCell ref="AM50:AS50"/>
    <mergeCell ref="Z50:AA50"/>
  </mergeCells>
  <phoneticPr fontId="2"/>
  <dataValidations count="2">
    <dataValidation type="whole" allowBlank="1" showInputMessage="1" showErrorMessage="1" errorTitle="無効な数字が入力されています" error="1～7のいずれかを入力してください" prompt="1～7のうち該当する数字を_x000a_入力してください" sqref="BI11:BM20">
      <formula1>1</formula1>
      <formula2>7</formula2>
    </dataValidation>
    <dataValidation allowBlank="1" showInputMessage="1" showErrorMessage="1" prompt="期間延長の場合のみ記入" sqref="V54:W54"/>
  </dataValidations>
  <printOptions horizontalCentered="1" verticalCentered="1"/>
  <pageMargins left="0.31496062992125984" right="0.11811023622047245" top="0.35433070866141736" bottom="0.35433070866141736" header="0.31496062992125984" footer="0.31496062992125984"/>
  <pageSetup paperSize="9" scale="7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BR161"/>
  <sheetViews>
    <sheetView showGridLines="0" view="pageBreakPreview" zoomScaleNormal="90" zoomScaleSheetLayoutView="100" workbookViewId="0">
      <selection activeCell="BB22" sqref="BB22:BK24"/>
    </sheetView>
  </sheetViews>
  <sheetFormatPr defaultRowHeight="18.75" x14ac:dyDescent="0.15"/>
  <cols>
    <col min="1" max="1" width="1.625" style="2" customWidth="1"/>
    <col min="2" max="9" width="2.5" style="2" customWidth="1"/>
    <col min="10" max="10" width="3.125" style="2" customWidth="1"/>
    <col min="11" max="11" width="3.75" style="2" customWidth="1"/>
    <col min="12" max="12" width="3.5" style="2" customWidth="1"/>
    <col min="13" max="14" width="2.5" style="2" customWidth="1"/>
    <col min="15" max="15" width="1.125" style="2" customWidth="1"/>
    <col min="16" max="50" width="2.5" style="2" customWidth="1"/>
    <col min="51" max="51" width="1" style="2" customWidth="1"/>
    <col min="52" max="52" width="3.75" style="2" customWidth="1"/>
    <col min="53" max="65" width="2.5" style="2" customWidth="1"/>
    <col min="66" max="70" width="2.5" style="2" hidden="1" customWidth="1"/>
    <col min="71" max="88" width="2.5" style="2" customWidth="1"/>
    <col min="89" max="16384" width="9" style="2"/>
  </cols>
  <sheetData>
    <row r="1" spans="1:63" ht="15" customHeight="1" x14ac:dyDescent="0.15">
      <c r="A1" s="1" t="s">
        <v>76</v>
      </c>
      <c r="AM1" s="149" t="s">
        <v>1</v>
      </c>
      <c r="AN1" s="149"/>
      <c r="AO1" s="149"/>
      <c r="AP1" s="149"/>
      <c r="AQ1" s="149"/>
      <c r="AR1" s="369" t="str">
        <f>IF(OR('経費1-3(追加・延長・その他)'!BI11=2,'経費1-3(追加・延長・その他)'!BI11=3,'経費1-3(追加・延長・その他)'!BI11=6),"",IF('経費1-3(追加・延長・その他)'!AR1="","",'経費1-3(追加・延長・その他)'!AR1))</f>
        <v/>
      </c>
      <c r="AS1" s="369"/>
      <c r="AT1" s="369"/>
      <c r="AU1" s="369"/>
      <c r="AV1" s="369"/>
      <c r="AW1" s="369"/>
      <c r="AX1" s="369"/>
      <c r="AY1" s="369"/>
    </row>
    <row r="2" spans="1:63" ht="15" customHeight="1" x14ac:dyDescent="0.15">
      <c r="AM2" s="149" t="s">
        <v>2</v>
      </c>
      <c r="AN2" s="149"/>
      <c r="AO2" s="149"/>
      <c r="AP2" s="149"/>
      <c r="AQ2" s="149"/>
      <c r="AR2" s="149" t="s">
        <v>3</v>
      </c>
      <c r="AS2" s="149"/>
      <c r="AT2" s="149"/>
      <c r="AU2" s="149"/>
      <c r="AV2" s="149"/>
      <c r="AW2" s="149"/>
      <c r="AX2" s="149"/>
      <c r="AY2" s="149"/>
    </row>
    <row r="3" spans="1:63" ht="13.5" customHeight="1" x14ac:dyDescent="0.15"/>
    <row r="4" spans="1:63" ht="15" customHeight="1" x14ac:dyDescent="0.15">
      <c r="AC4" s="370" t="s">
        <v>4</v>
      </c>
      <c r="AD4" s="370"/>
      <c r="AE4" s="334" t="str">
        <f>IF('経費1-3(追加・延長・その他)'!AE4="","",'経費1-3(追加・延長・その他)'!AE4)</f>
        <v/>
      </c>
      <c r="AF4" s="334"/>
      <c r="AG4" s="334"/>
      <c r="AH4" s="334"/>
      <c r="AI4" s="2" t="s">
        <v>5</v>
      </c>
      <c r="AJ4" s="151" t="s">
        <v>293</v>
      </c>
      <c r="AK4" s="151"/>
      <c r="AL4" s="151"/>
      <c r="AM4" s="334" t="str">
        <f>IF('経費1-3(追加・延長・その他)'!AM4="","",'経費1-3(追加・延長・その他)'!AM4)</f>
        <v/>
      </c>
      <c r="AN4" s="334"/>
      <c r="AO4" s="334"/>
      <c r="AP4" s="152" t="s">
        <v>6</v>
      </c>
      <c r="AQ4" s="152"/>
      <c r="AR4" s="334" t="str">
        <f>IF('経費1-3(追加・延長・その他)'!AR4="","",'経費1-3(追加・延長・その他)'!AR4)</f>
        <v/>
      </c>
      <c r="AS4" s="334"/>
      <c r="AT4" s="334"/>
      <c r="AU4" s="2" t="s">
        <v>7</v>
      </c>
      <c r="AV4" s="334" t="str">
        <f>IF('経費1-3(追加・延長・その他)'!AV4="","",'経費1-3(追加・延長・その他)'!AV4)</f>
        <v/>
      </c>
      <c r="AW4" s="334"/>
      <c r="AX4" s="334"/>
      <c r="AY4" s="2" t="s">
        <v>8</v>
      </c>
    </row>
    <row r="5" spans="1:63" ht="7.5" customHeight="1" x14ac:dyDescent="0.15"/>
    <row r="6" spans="1:63" ht="18.75" customHeight="1" x14ac:dyDescent="0.15">
      <c r="A6" s="335" t="s">
        <v>77</v>
      </c>
      <c r="B6" s="335"/>
      <c r="C6" s="335"/>
      <c r="D6" s="335"/>
      <c r="E6" s="335"/>
      <c r="F6" s="335"/>
      <c r="G6" s="335"/>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5"/>
      <c r="AM6" s="335"/>
      <c r="AN6" s="335"/>
      <c r="AO6" s="335"/>
      <c r="AP6" s="335"/>
      <c r="AQ6" s="335"/>
      <c r="AR6" s="335"/>
      <c r="AS6" s="335"/>
      <c r="AT6" s="335"/>
      <c r="AU6" s="335"/>
      <c r="AV6" s="335"/>
      <c r="AW6" s="335"/>
      <c r="AX6" s="335"/>
      <c r="AY6" s="335"/>
      <c r="AZ6" s="335"/>
    </row>
    <row r="7" spans="1:63" ht="18.75" customHeight="1" x14ac:dyDescent="0.15">
      <c r="A7" s="336" t="s">
        <v>291</v>
      </c>
      <c r="B7" s="149"/>
      <c r="C7" s="149"/>
      <c r="D7" s="149"/>
      <c r="E7" s="149"/>
      <c r="F7" s="149"/>
      <c r="G7" s="149"/>
      <c r="H7" s="149"/>
      <c r="I7" s="149"/>
      <c r="J7" s="149"/>
      <c r="K7" s="337" t="str">
        <f>IF(OR('経費1-3(追加・延長・その他)'!BI11=2,'経費1-3(追加・延長・その他)'!BI11=3,'経費1-3(追加・延長・その他)'!BI11=6),"",IF('経費1-3(追加・延長・その他)'!K10="","",'経費1-3(追加・延長・その他)'!K10))</f>
        <v/>
      </c>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38"/>
      <c r="AW7" s="338"/>
      <c r="AX7" s="338"/>
      <c r="AY7" s="338"/>
      <c r="AZ7" s="339"/>
    </row>
    <row r="8" spans="1:63" ht="18.75" customHeight="1" x14ac:dyDescent="0.15">
      <c r="A8" s="149"/>
      <c r="B8" s="149"/>
      <c r="C8" s="149"/>
      <c r="D8" s="149"/>
      <c r="E8" s="149"/>
      <c r="F8" s="149"/>
      <c r="G8" s="149"/>
      <c r="H8" s="149"/>
      <c r="I8" s="149"/>
      <c r="J8" s="149"/>
      <c r="K8" s="340"/>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c r="AL8" s="341"/>
      <c r="AM8" s="341"/>
      <c r="AN8" s="341"/>
      <c r="AO8" s="341"/>
      <c r="AP8" s="341"/>
      <c r="AQ8" s="341"/>
      <c r="AR8" s="341"/>
      <c r="AS8" s="341"/>
      <c r="AT8" s="341"/>
      <c r="AU8" s="341"/>
      <c r="AV8" s="341"/>
      <c r="AW8" s="341"/>
      <c r="AX8" s="341"/>
      <c r="AY8" s="341"/>
      <c r="AZ8" s="342"/>
    </row>
    <row r="9" spans="1:63" ht="18.75" customHeight="1" x14ac:dyDescent="0.15">
      <c r="A9" s="149"/>
      <c r="B9" s="149"/>
      <c r="C9" s="149"/>
      <c r="D9" s="149"/>
      <c r="E9" s="149"/>
      <c r="F9" s="149"/>
      <c r="G9" s="149"/>
      <c r="H9" s="149"/>
      <c r="I9" s="149"/>
      <c r="J9" s="149"/>
      <c r="K9" s="343"/>
      <c r="L9" s="344"/>
      <c r="M9" s="344"/>
      <c r="N9" s="344"/>
      <c r="O9" s="344"/>
      <c r="P9" s="344"/>
      <c r="Q9" s="344"/>
      <c r="R9" s="344"/>
      <c r="S9" s="344"/>
      <c r="T9" s="344"/>
      <c r="U9" s="344"/>
      <c r="V9" s="344"/>
      <c r="W9" s="344"/>
      <c r="X9" s="344"/>
      <c r="Y9" s="344"/>
      <c r="Z9" s="344"/>
      <c r="AA9" s="344"/>
      <c r="AB9" s="344"/>
      <c r="AC9" s="344"/>
      <c r="AD9" s="344"/>
      <c r="AE9" s="344"/>
      <c r="AF9" s="344"/>
      <c r="AG9" s="344"/>
      <c r="AH9" s="344"/>
      <c r="AI9" s="344"/>
      <c r="AJ9" s="344"/>
      <c r="AK9" s="344"/>
      <c r="AL9" s="344"/>
      <c r="AM9" s="344"/>
      <c r="AN9" s="344"/>
      <c r="AO9" s="344"/>
      <c r="AP9" s="344"/>
      <c r="AQ9" s="344"/>
      <c r="AR9" s="344"/>
      <c r="AS9" s="344"/>
      <c r="AT9" s="344"/>
      <c r="AU9" s="344"/>
      <c r="AV9" s="344"/>
      <c r="AW9" s="344"/>
      <c r="AX9" s="344"/>
      <c r="AY9" s="344"/>
      <c r="AZ9" s="345"/>
    </row>
    <row r="10" spans="1:63" ht="18.75" customHeight="1" x14ac:dyDescent="0.15">
      <c r="A10" s="149" t="s">
        <v>29</v>
      </c>
      <c r="B10" s="149"/>
      <c r="C10" s="149"/>
      <c r="D10" s="149"/>
      <c r="E10" s="149"/>
      <c r="F10" s="149"/>
      <c r="G10" s="149"/>
      <c r="H10" s="149"/>
      <c r="I10" s="149"/>
      <c r="J10" s="149"/>
      <c r="K10" s="346" t="str">
        <f>IF(OR('経費1-3(追加・延長・その他)'!BI11=2,'経費1-3(追加・延長・その他)'!BI11=3,'経費1-3(追加・延長・その他)'!BI11=6),"",IF('経費1-3(追加・延長・その他)'!K16="","",'経費1-3(追加・延長・その他)'!K16))</f>
        <v/>
      </c>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row>
    <row r="11" spans="1:63" ht="11.25" customHeight="1" x14ac:dyDescent="0.15">
      <c r="BB11" s="92"/>
      <c r="BC11" s="92"/>
      <c r="BD11" s="92"/>
      <c r="BE11" s="92"/>
      <c r="BF11" s="92"/>
      <c r="BG11" s="92"/>
      <c r="BH11" s="92"/>
      <c r="BI11" s="92"/>
      <c r="BJ11" s="92"/>
      <c r="BK11" s="92"/>
    </row>
    <row r="12" spans="1:63" ht="38.25" customHeight="1" x14ac:dyDescent="0.15">
      <c r="A12" s="347" t="s">
        <v>287</v>
      </c>
      <c r="B12" s="347"/>
      <c r="C12" s="347"/>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347"/>
      <c r="BB12" s="92"/>
      <c r="BC12" s="92"/>
      <c r="BD12" s="92"/>
      <c r="BE12" s="92"/>
      <c r="BF12" s="92"/>
      <c r="BG12" s="92"/>
      <c r="BH12" s="92"/>
      <c r="BI12" s="92"/>
      <c r="BJ12" s="92"/>
      <c r="BK12" s="92"/>
    </row>
    <row r="13" spans="1:63" ht="18.75" customHeight="1" x14ac:dyDescent="0.15">
      <c r="A13" s="348" t="s">
        <v>79</v>
      </c>
      <c r="B13" s="349"/>
      <c r="C13" s="349"/>
      <c r="D13" s="349"/>
      <c r="E13" s="349"/>
      <c r="F13" s="349"/>
      <c r="G13" s="349"/>
      <c r="H13" s="349"/>
      <c r="I13" s="349"/>
      <c r="J13" s="349"/>
      <c r="K13" s="349"/>
      <c r="L13" s="349"/>
      <c r="M13" s="349"/>
      <c r="N13" s="350"/>
      <c r="O13" s="354" t="s">
        <v>80</v>
      </c>
      <c r="P13" s="354"/>
      <c r="Q13" s="354"/>
      <c r="R13" s="355" t="s">
        <v>81</v>
      </c>
      <c r="S13" s="356"/>
      <c r="T13" s="356"/>
      <c r="U13" s="356"/>
      <c r="V13" s="356"/>
      <c r="W13" s="356"/>
      <c r="X13" s="356"/>
      <c r="Y13" s="356"/>
      <c r="Z13" s="356"/>
      <c r="AA13" s="356"/>
      <c r="AB13" s="356"/>
      <c r="AC13" s="356"/>
      <c r="AD13" s="356"/>
      <c r="AE13" s="356"/>
      <c r="AF13" s="356"/>
      <c r="AG13" s="356"/>
      <c r="AH13" s="356"/>
      <c r="AI13" s="356"/>
      <c r="AJ13" s="356"/>
      <c r="AK13" s="356"/>
      <c r="AL13" s="356"/>
      <c r="AM13" s="356"/>
      <c r="AN13" s="356"/>
      <c r="AO13" s="356"/>
      <c r="AP13" s="356"/>
      <c r="AQ13" s="356"/>
      <c r="AR13" s="356"/>
      <c r="AS13" s="356"/>
      <c r="AT13" s="356"/>
      <c r="AU13" s="356"/>
      <c r="AV13" s="356"/>
      <c r="AW13" s="356"/>
      <c r="AX13" s="356"/>
      <c r="AY13" s="356"/>
      <c r="AZ13" s="357"/>
      <c r="BB13" s="358" t="s">
        <v>82</v>
      </c>
      <c r="BC13" s="359"/>
      <c r="BD13" s="359"/>
      <c r="BE13" s="359"/>
      <c r="BF13" s="359"/>
      <c r="BG13" s="359"/>
      <c r="BH13" s="359"/>
      <c r="BI13" s="359"/>
      <c r="BJ13" s="359"/>
      <c r="BK13" s="360"/>
    </row>
    <row r="14" spans="1:63" ht="18.75" customHeight="1" x14ac:dyDescent="0.15">
      <c r="A14" s="351"/>
      <c r="B14" s="352"/>
      <c r="C14" s="352"/>
      <c r="D14" s="352"/>
      <c r="E14" s="352"/>
      <c r="F14" s="352"/>
      <c r="G14" s="352"/>
      <c r="H14" s="352"/>
      <c r="I14" s="352"/>
      <c r="J14" s="352"/>
      <c r="K14" s="352"/>
      <c r="L14" s="352"/>
      <c r="M14" s="352"/>
      <c r="N14" s="353"/>
      <c r="O14" s="354"/>
      <c r="P14" s="354"/>
      <c r="Q14" s="354"/>
      <c r="R14" s="89"/>
      <c r="S14" s="472" t="s">
        <v>83</v>
      </c>
      <c r="T14" s="472"/>
      <c r="U14" s="472"/>
      <c r="V14" s="472"/>
      <c r="W14" s="472"/>
      <c r="X14" s="136">
        <v>1</v>
      </c>
      <c r="Y14" s="137" t="s">
        <v>14</v>
      </c>
      <c r="Z14" s="137"/>
      <c r="AA14" s="102"/>
      <c r="AB14" s="101"/>
      <c r="AC14" s="472" t="s">
        <v>84</v>
      </c>
      <c r="AD14" s="472"/>
      <c r="AE14" s="472"/>
      <c r="AF14" s="472"/>
      <c r="AG14" s="472"/>
      <c r="AH14" s="136">
        <v>3</v>
      </c>
      <c r="AI14" s="137" t="s">
        <v>14</v>
      </c>
      <c r="AJ14" s="137"/>
      <c r="AK14" s="102"/>
      <c r="AL14" s="103"/>
      <c r="AM14" s="472" t="s">
        <v>85</v>
      </c>
      <c r="AN14" s="472"/>
      <c r="AO14" s="472"/>
      <c r="AP14" s="472"/>
      <c r="AQ14" s="472"/>
      <c r="AR14" s="136">
        <v>5</v>
      </c>
      <c r="AS14" s="137" t="s">
        <v>14</v>
      </c>
      <c r="AT14" s="137"/>
      <c r="AU14" s="102"/>
      <c r="AV14" s="364" t="s">
        <v>86</v>
      </c>
      <c r="AW14" s="365"/>
      <c r="AX14" s="365"/>
      <c r="AY14" s="365"/>
      <c r="AZ14" s="366"/>
      <c r="BB14" s="361"/>
      <c r="BC14" s="362"/>
      <c r="BD14" s="362"/>
      <c r="BE14" s="362"/>
      <c r="BF14" s="362"/>
      <c r="BG14" s="362"/>
      <c r="BH14" s="362"/>
      <c r="BI14" s="362"/>
      <c r="BJ14" s="362"/>
      <c r="BK14" s="363"/>
    </row>
    <row r="15" spans="1:63" ht="18.75" customHeight="1" x14ac:dyDescent="0.15">
      <c r="A15" s="364" t="s">
        <v>87</v>
      </c>
      <c r="B15" s="366"/>
      <c r="C15" s="309" t="s">
        <v>88</v>
      </c>
      <c r="D15" s="310"/>
      <c r="E15" s="310"/>
      <c r="F15" s="310"/>
      <c r="G15" s="310"/>
      <c r="H15" s="310"/>
      <c r="I15" s="310"/>
      <c r="J15" s="310"/>
      <c r="K15" s="310"/>
      <c r="L15" s="310"/>
      <c r="M15" s="310"/>
      <c r="N15" s="311"/>
      <c r="O15" s="149">
        <v>2</v>
      </c>
      <c r="P15" s="149"/>
      <c r="Q15" s="149"/>
      <c r="R15" s="367" t="str">
        <f>IF(BF15="","□",CHOOSE(BF15,"■","□","□"))</f>
        <v>□</v>
      </c>
      <c r="S15" s="368"/>
      <c r="T15" s="311" t="s">
        <v>89</v>
      </c>
      <c r="U15" s="274"/>
      <c r="V15" s="274"/>
      <c r="W15" s="274"/>
      <c r="X15" s="274"/>
      <c r="Y15" s="274"/>
      <c r="Z15" s="274"/>
      <c r="AA15" s="274"/>
      <c r="AB15" s="367" t="str">
        <f>IF(BF15="","□",CHOOSE(BF15,"□","■","□"))</f>
        <v>□</v>
      </c>
      <c r="AC15" s="368"/>
      <c r="AD15" s="311" t="s">
        <v>90</v>
      </c>
      <c r="AE15" s="274"/>
      <c r="AF15" s="274"/>
      <c r="AG15" s="274"/>
      <c r="AH15" s="274"/>
      <c r="AI15" s="274"/>
      <c r="AJ15" s="274"/>
      <c r="AK15" s="274"/>
      <c r="AL15" s="367" t="str">
        <f>IF(BF15="","□",CHOOSE(BF15,"□","□","■"))</f>
        <v>□</v>
      </c>
      <c r="AM15" s="368"/>
      <c r="AN15" s="311" t="s">
        <v>91</v>
      </c>
      <c r="AO15" s="274"/>
      <c r="AP15" s="274"/>
      <c r="AQ15" s="274"/>
      <c r="AR15" s="274"/>
      <c r="AS15" s="274"/>
      <c r="AT15" s="274"/>
      <c r="AU15" s="274"/>
      <c r="AV15" s="149" t="str">
        <f>IF(AND(R15="□",AB15="□",AL15="□"),"",CHOOSE(BF15,O15*$X$14,O15*$AH$14,O15*$AR$14))</f>
        <v/>
      </c>
      <c r="AW15" s="149"/>
      <c r="AX15" s="149"/>
      <c r="AY15" s="149"/>
      <c r="AZ15" s="149"/>
      <c r="BB15" s="149" t="s">
        <v>87</v>
      </c>
      <c r="BC15" s="149"/>
      <c r="BD15" s="149"/>
      <c r="BE15" s="149"/>
      <c r="BF15" s="150"/>
      <c r="BG15" s="150"/>
      <c r="BH15" s="150"/>
      <c r="BI15" s="150"/>
      <c r="BJ15" s="150"/>
      <c r="BK15" s="150"/>
    </row>
    <row r="16" spans="1:63" ht="18.75" customHeight="1" x14ac:dyDescent="0.15">
      <c r="A16" s="364" t="s">
        <v>92</v>
      </c>
      <c r="B16" s="366"/>
      <c r="C16" s="309" t="s">
        <v>93</v>
      </c>
      <c r="D16" s="310"/>
      <c r="E16" s="310"/>
      <c r="F16" s="310"/>
      <c r="G16" s="310"/>
      <c r="H16" s="310"/>
      <c r="I16" s="310"/>
      <c r="J16" s="310"/>
      <c r="K16" s="310"/>
      <c r="L16" s="310"/>
      <c r="M16" s="310"/>
      <c r="N16" s="311"/>
      <c r="O16" s="149">
        <v>1</v>
      </c>
      <c r="P16" s="149"/>
      <c r="Q16" s="149"/>
      <c r="R16" s="367" t="str">
        <f t="shared" ref="R16:R20" si="0">IF(BF16="","□",CHOOSE(BF16,"■","□","□"))</f>
        <v>□</v>
      </c>
      <c r="S16" s="368"/>
      <c r="T16" s="311" t="s">
        <v>94</v>
      </c>
      <c r="U16" s="274"/>
      <c r="V16" s="274"/>
      <c r="W16" s="274"/>
      <c r="X16" s="274"/>
      <c r="Y16" s="274"/>
      <c r="Z16" s="274"/>
      <c r="AA16" s="274"/>
      <c r="AB16" s="367" t="str">
        <f t="shared" ref="AB16:AB20" si="1">IF(BF16="","□",CHOOSE(BF16,"□","■","□"))</f>
        <v>□</v>
      </c>
      <c r="AC16" s="368"/>
      <c r="AD16" s="311" t="s">
        <v>95</v>
      </c>
      <c r="AE16" s="274"/>
      <c r="AF16" s="274"/>
      <c r="AG16" s="274"/>
      <c r="AH16" s="274"/>
      <c r="AI16" s="274"/>
      <c r="AJ16" s="274"/>
      <c r="AK16" s="274"/>
      <c r="AL16" s="371"/>
      <c r="AM16" s="372"/>
      <c r="AN16" s="372"/>
      <c r="AO16" s="372"/>
      <c r="AP16" s="372"/>
      <c r="AQ16" s="372"/>
      <c r="AR16" s="372"/>
      <c r="AS16" s="372"/>
      <c r="AT16" s="372"/>
      <c r="AU16" s="373"/>
      <c r="AV16" s="149" t="str">
        <f>IF(AND(R16="□",AB16="□"),"",CHOOSE(BF16,O16*$X$14,O16*$AH$14))</f>
        <v/>
      </c>
      <c r="AW16" s="149"/>
      <c r="AX16" s="149"/>
      <c r="AY16" s="149"/>
      <c r="AZ16" s="149"/>
      <c r="BB16" s="149" t="s">
        <v>92</v>
      </c>
      <c r="BC16" s="149"/>
      <c r="BD16" s="149"/>
      <c r="BE16" s="149"/>
      <c r="BF16" s="150"/>
      <c r="BG16" s="150"/>
      <c r="BH16" s="150"/>
      <c r="BI16" s="150"/>
      <c r="BJ16" s="150"/>
      <c r="BK16" s="150"/>
    </row>
    <row r="17" spans="1:70" ht="18.75" customHeight="1" x14ac:dyDescent="0.15">
      <c r="A17" s="364" t="s">
        <v>96</v>
      </c>
      <c r="B17" s="366"/>
      <c r="C17" s="374" t="s">
        <v>97</v>
      </c>
      <c r="D17" s="375"/>
      <c r="E17" s="375"/>
      <c r="F17" s="375"/>
      <c r="G17" s="375"/>
      <c r="H17" s="375"/>
      <c r="I17" s="375"/>
      <c r="J17" s="375"/>
      <c r="K17" s="375"/>
      <c r="L17" s="375"/>
      <c r="M17" s="375"/>
      <c r="N17" s="376"/>
      <c r="O17" s="149">
        <v>1</v>
      </c>
      <c r="P17" s="149"/>
      <c r="Q17" s="149"/>
      <c r="R17" s="367" t="str">
        <f t="shared" si="0"/>
        <v>□</v>
      </c>
      <c r="S17" s="368"/>
      <c r="T17" s="377" t="s">
        <v>98</v>
      </c>
      <c r="U17" s="377"/>
      <c r="V17" s="377"/>
      <c r="W17" s="377"/>
      <c r="X17" s="377"/>
      <c r="Y17" s="377"/>
      <c r="Z17" s="377"/>
      <c r="AA17" s="378"/>
      <c r="AB17" s="367" t="str">
        <f t="shared" si="1"/>
        <v>□</v>
      </c>
      <c r="AC17" s="368"/>
      <c r="AD17" s="377" t="s">
        <v>99</v>
      </c>
      <c r="AE17" s="377"/>
      <c r="AF17" s="377"/>
      <c r="AG17" s="377"/>
      <c r="AH17" s="377"/>
      <c r="AI17" s="377"/>
      <c r="AJ17" s="377"/>
      <c r="AK17" s="378"/>
      <c r="AL17" s="367" t="str">
        <f t="shared" ref="AL17:AL20" si="2">IF(BF17="","□",CHOOSE(BF17,"□","□","■"))</f>
        <v>□</v>
      </c>
      <c r="AM17" s="368"/>
      <c r="AN17" s="311" t="s">
        <v>100</v>
      </c>
      <c r="AO17" s="274"/>
      <c r="AP17" s="274"/>
      <c r="AQ17" s="274"/>
      <c r="AR17" s="274"/>
      <c r="AS17" s="274"/>
      <c r="AT17" s="274"/>
      <c r="AU17" s="274"/>
      <c r="AV17" s="149" t="str">
        <f t="shared" ref="AV17:AV21" si="3">IF(AND(R17="□",AB17="□",AL17="□"),"",CHOOSE(BF17,O17*$X$14,O17*$AH$14,O17*$AR$14))</f>
        <v/>
      </c>
      <c r="AW17" s="149"/>
      <c r="AX17" s="149"/>
      <c r="AY17" s="149"/>
      <c r="AZ17" s="149"/>
      <c r="BB17" s="149" t="s">
        <v>96</v>
      </c>
      <c r="BC17" s="149"/>
      <c r="BD17" s="149"/>
      <c r="BE17" s="149"/>
      <c r="BF17" s="150"/>
      <c r="BG17" s="150"/>
      <c r="BH17" s="150"/>
      <c r="BI17" s="150"/>
      <c r="BJ17" s="150"/>
      <c r="BK17" s="150"/>
    </row>
    <row r="18" spans="1:70" ht="18.75" customHeight="1" x14ac:dyDescent="0.15">
      <c r="A18" s="364" t="s">
        <v>101</v>
      </c>
      <c r="B18" s="366"/>
      <c r="C18" s="374" t="s">
        <v>102</v>
      </c>
      <c r="D18" s="375"/>
      <c r="E18" s="375"/>
      <c r="F18" s="375"/>
      <c r="G18" s="375"/>
      <c r="H18" s="375"/>
      <c r="I18" s="375"/>
      <c r="J18" s="375"/>
      <c r="K18" s="375"/>
      <c r="L18" s="375"/>
      <c r="M18" s="375"/>
      <c r="N18" s="376"/>
      <c r="O18" s="149">
        <v>2</v>
      </c>
      <c r="P18" s="149"/>
      <c r="Q18" s="149"/>
      <c r="R18" s="367" t="str">
        <f t="shared" si="0"/>
        <v>□</v>
      </c>
      <c r="S18" s="368"/>
      <c r="T18" s="311" t="s">
        <v>103</v>
      </c>
      <c r="U18" s="274"/>
      <c r="V18" s="274"/>
      <c r="W18" s="274"/>
      <c r="X18" s="274"/>
      <c r="Y18" s="274"/>
      <c r="Z18" s="274"/>
      <c r="AA18" s="274"/>
      <c r="AB18" s="367" t="str">
        <f t="shared" si="1"/>
        <v>□</v>
      </c>
      <c r="AC18" s="368"/>
      <c r="AD18" s="311" t="s">
        <v>104</v>
      </c>
      <c r="AE18" s="274"/>
      <c r="AF18" s="274"/>
      <c r="AG18" s="274"/>
      <c r="AH18" s="274"/>
      <c r="AI18" s="274"/>
      <c r="AJ18" s="274"/>
      <c r="AK18" s="274"/>
      <c r="AL18" s="367" t="str">
        <f t="shared" si="2"/>
        <v>□</v>
      </c>
      <c r="AM18" s="368"/>
      <c r="AN18" s="311" t="s">
        <v>105</v>
      </c>
      <c r="AO18" s="274"/>
      <c r="AP18" s="274"/>
      <c r="AQ18" s="274"/>
      <c r="AR18" s="274"/>
      <c r="AS18" s="274"/>
      <c r="AT18" s="274"/>
      <c r="AU18" s="274"/>
      <c r="AV18" s="149" t="str">
        <f t="shared" si="3"/>
        <v/>
      </c>
      <c r="AW18" s="149"/>
      <c r="AX18" s="149"/>
      <c r="AY18" s="149"/>
      <c r="AZ18" s="149"/>
      <c r="BB18" s="149" t="s">
        <v>101</v>
      </c>
      <c r="BC18" s="149"/>
      <c r="BD18" s="149"/>
      <c r="BE18" s="149"/>
      <c r="BF18" s="150"/>
      <c r="BG18" s="150"/>
      <c r="BH18" s="150"/>
      <c r="BI18" s="150"/>
      <c r="BJ18" s="150"/>
      <c r="BK18" s="150"/>
    </row>
    <row r="19" spans="1:70" ht="18.75" customHeight="1" x14ac:dyDescent="0.15">
      <c r="A19" s="364" t="s">
        <v>106</v>
      </c>
      <c r="B19" s="366"/>
      <c r="C19" s="374" t="s">
        <v>107</v>
      </c>
      <c r="D19" s="375"/>
      <c r="E19" s="375"/>
      <c r="F19" s="375"/>
      <c r="G19" s="375"/>
      <c r="H19" s="375"/>
      <c r="I19" s="375"/>
      <c r="J19" s="375"/>
      <c r="K19" s="375"/>
      <c r="L19" s="375"/>
      <c r="M19" s="375"/>
      <c r="N19" s="376"/>
      <c r="O19" s="149">
        <v>3</v>
      </c>
      <c r="P19" s="149"/>
      <c r="Q19" s="149"/>
      <c r="R19" s="367" t="str">
        <f t="shared" si="0"/>
        <v>□</v>
      </c>
      <c r="S19" s="368"/>
      <c r="T19" s="311" t="s">
        <v>108</v>
      </c>
      <c r="U19" s="274"/>
      <c r="V19" s="274"/>
      <c r="W19" s="274"/>
      <c r="X19" s="274"/>
      <c r="Y19" s="274"/>
      <c r="Z19" s="274"/>
      <c r="AA19" s="274"/>
      <c r="AB19" s="371"/>
      <c r="AC19" s="372"/>
      <c r="AD19" s="372"/>
      <c r="AE19" s="372"/>
      <c r="AF19" s="372"/>
      <c r="AG19" s="372"/>
      <c r="AH19" s="372"/>
      <c r="AI19" s="372"/>
      <c r="AJ19" s="372"/>
      <c r="AK19" s="373"/>
      <c r="AL19" s="371"/>
      <c r="AM19" s="372"/>
      <c r="AN19" s="372"/>
      <c r="AO19" s="372"/>
      <c r="AP19" s="372"/>
      <c r="AQ19" s="372"/>
      <c r="AR19" s="372"/>
      <c r="AS19" s="372"/>
      <c r="AT19" s="372"/>
      <c r="AU19" s="373"/>
      <c r="AV19" s="149" t="str">
        <f>IF(R19="□","",O19*$X$14)</f>
        <v/>
      </c>
      <c r="AW19" s="149"/>
      <c r="AX19" s="149"/>
      <c r="AY19" s="149"/>
      <c r="AZ19" s="149"/>
      <c r="BB19" s="149" t="s">
        <v>106</v>
      </c>
      <c r="BC19" s="149"/>
      <c r="BD19" s="149"/>
      <c r="BE19" s="149"/>
      <c r="BF19" s="150"/>
      <c r="BG19" s="150"/>
      <c r="BH19" s="150"/>
      <c r="BI19" s="150"/>
      <c r="BJ19" s="150"/>
      <c r="BK19" s="150"/>
    </row>
    <row r="20" spans="1:70" ht="18.75" customHeight="1" x14ac:dyDescent="0.15">
      <c r="A20" s="364" t="s">
        <v>109</v>
      </c>
      <c r="B20" s="366"/>
      <c r="C20" s="374" t="s">
        <v>110</v>
      </c>
      <c r="D20" s="375"/>
      <c r="E20" s="375"/>
      <c r="F20" s="375"/>
      <c r="G20" s="375"/>
      <c r="H20" s="375"/>
      <c r="I20" s="375"/>
      <c r="J20" s="375"/>
      <c r="K20" s="375"/>
      <c r="L20" s="375"/>
      <c r="M20" s="375"/>
      <c r="N20" s="376"/>
      <c r="O20" s="149">
        <v>1</v>
      </c>
      <c r="P20" s="149"/>
      <c r="Q20" s="149"/>
      <c r="R20" s="367" t="str">
        <f t="shared" si="0"/>
        <v>□</v>
      </c>
      <c r="S20" s="368"/>
      <c r="T20" s="377" t="s">
        <v>111</v>
      </c>
      <c r="U20" s="377"/>
      <c r="V20" s="377"/>
      <c r="W20" s="377"/>
      <c r="X20" s="377"/>
      <c r="Y20" s="377"/>
      <c r="Z20" s="377"/>
      <c r="AA20" s="378"/>
      <c r="AB20" s="367" t="str">
        <f t="shared" si="1"/>
        <v>□</v>
      </c>
      <c r="AC20" s="368"/>
      <c r="AD20" s="311" t="s">
        <v>112</v>
      </c>
      <c r="AE20" s="274"/>
      <c r="AF20" s="274"/>
      <c r="AG20" s="274"/>
      <c r="AH20" s="274"/>
      <c r="AI20" s="274"/>
      <c r="AJ20" s="274"/>
      <c r="AK20" s="274"/>
      <c r="AL20" s="367" t="str">
        <f t="shared" si="2"/>
        <v>□</v>
      </c>
      <c r="AM20" s="368"/>
      <c r="AN20" s="311" t="s">
        <v>113</v>
      </c>
      <c r="AO20" s="274"/>
      <c r="AP20" s="274"/>
      <c r="AQ20" s="274"/>
      <c r="AR20" s="274"/>
      <c r="AS20" s="274"/>
      <c r="AT20" s="274"/>
      <c r="AU20" s="274"/>
      <c r="AV20" s="149" t="str">
        <f t="shared" si="3"/>
        <v/>
      </c>
      <c r="AW20" s="149"/>
      <c r="AX20" s="149"/>
      <c r="AY20" s="149"/>
      <c r="AZ20" s="149"/>
      <c r="BB20" s="149" t="s">
        <v>109</v>
      </c>
      <c r="BC20" s="149"/>
      <c r="BD20" s="149"/>
      <c r="BE20" s="149"/>
      <c r="BF20" s="150"/>
      <c r="BG20" s="150"/>
      <c r="BH20" s="150"/>
      <c r="BI20" s="150"/>
      <c r="BJ20" s="150"/>
      <c r="BK20" s="150"/>
    </row>
    <row r="21" spans="1:70" ht="18.75" customHeight="1" x14ac:dyDescent="0.15">
      <c r="A21" s="364" t="s">
        <v>114</v>
      </c>
      <c r="B21" s="366"/>
      <c r="C21" s="374" t="s">
        <v>115</v>
      </c>
      <c r="D21" s="375"/>
      <c r="E21" s="375"/>
      <c r="F21" s="375"/>
      <c r="G21" s="375"/>
      <c r="H21" s="375"/>
      <c r="I21" s="375"/>
      <c r="J21" s="375"/>
      <c r="K21" s="375"/>
      <c r="L21" s="375"/>
      <c r="M21" s="375"/>
      <c r="N21" s="376"/>
      <c r="O21" s="149">
        <v>1</v>
      </c>
      <c r="P21" s="149"/>
      <c r="Q21" s="149"/>
      <c r="R21" s="367" t="str">
        <f>IF(BF21="","□",CHOOSE(BF21,"■","□","□"))</f>
        <v>□</v>
      </c>
      <c r="S21" s="368"/>
      <c r="T21" s="311" t="s">
        <v>116</v>
      </c>
      <c r="U21" s="274"/>
      <c r="V21" s="274"/>
      <c r="W21" s="274"/>
      <c r="X21" s="274"/>
      <c r="Y21" s="274"/>
      <c r="Z21" s="274"/>
      <c r="AA21" s="274"/>
      <c r="AB21" s="367" t="str">
        <f>IF(BF21="","□",CHOOSE(BF21,"□","■","□"))</f>
        <v>□</v>
      </c>
      <c r="AC21" s="368"/>
      <c r="AD21" s="311" t="s">
        <v>117</v>
      </c>
      <c r="AE21" s="274"/>
      <c r="AF21" s="274"/>
      <c r="AG21" s="274"/>
      <c r="AH21" s="274"/>
      <c r="AI21" s="274"/>
      <c r="AJ21" s="274"/>
      <c r="AK21" s="274"/>
      <c r="AL21" s="367" t="str">
        <f>IF(BF21="","□",CHOOSE(BF21,"□","□","■"))</f>
        <v>□</v>
      </c>
      <c r="AM21" s="368"/>
      <c r="AN21" s="311" t="s">
        <v>118</v>
      </c>
      <c r="AO21" s="274"/>
      <c r="AP21" s="274"/>
      <c r="AQ21" s="274"/>
      <c r="AR21" s="274"/>
      <c r="AS21" s="274"/>
      <c r="AT21" s="274"/>
      <c r="AU21" s="274"/>
      <c r="AV21" s="149" t="str">
        <f t="shared" si="3"/>
        <v/>
      </c>
      <c r="AW21" s="149"/>
      <c r="AX21" s="149"/>
      <c r="AY21" s="149"/>
      <c r="AZ21" s="149"/>
      <c r="BB21" s="149" t="s">
        <v>114</v>
      </c>
      <c r="BC21" s="149"/>
      <c r="BD21" s="149"/>
      <c r="BE21" s="149"/>
      <c r="BF21" s="150"/>
      <c r="BG21" s="150"/>
      <c r="BH21" s="150"/>
      <c r="BI21" s="150"/>
      <c r="BJ21" s="150"/>
      <c r="BK21" s="150"/>
    </row>
    <row r="22" spans="1:70" ht="18.75" customHeight="1" thickBot="1" x14ac:dyDescent="0.2">
      <c r="A22" s="322" t="s">
        <v>119</v>
      </c>
      <c r="B22" s="324"/>
      <c r="C22" s="381" t="s">
        <v>120</v>
      </c>
      <c r="D22" s="382"/>
      <c r="E22" s="382"/>
      <c r="F22" s="382"/>
      <c r="G22" s="382"/>
      <c r="H22" s="382"/>
      <c r="I22" s="382"/>
      <c r="J22" s="382"/>
      <c r="K22" s="382"/>
      <c r="L22" s="382"/>
      <c r="M22" s="382"/>
      <c r="N22" s="383"/>
      <c r="O22" s="322">
        <v>3</v>
      </c>
      <c r="P22" s="323"/>
      <c r="Q22" s="324"/>
      <c r="R22" s="391" t="str">
        <f>IF(BF22="","□",CHOOSE(BF22,"■","□","□","□"))</f>
        <v>□</v>
      </c>
      <c r="S22" s="392"/>
      <c r="T22" s="291" t="s">
        <v>121</v>
      </c>
      <c r="U22" s="291"/>
      <c r="V22" s="291"/>
      <c r="W22" s="291"/>
      <c r="X22" s="291"/>
      <c r="Y22" s="291"/>
      <c r="Z22" s="291"/>
      <c r="AA22" s="292"/>
      <c r="AB22" s="391" t="str">
        <f>IF(BF22="","□",CHOOSE(BF22,"□","■","□","□"))</f>
        <v>□</v>
      </c>
      <c r="AC22" s="392"/>
      <c r="AD22" s="291" t="s">
        <v>122</v>
      </c>
      <c r="AE22" s="291"/>
      <c r="AF22" s="291"/>
      <c r="AG22" s="291"/>
      <c r="AH22" s="291"/>
      <c r="AI22" s="291"/>
      <c r="AJ22" s="291"/>
      <c r="AK22" s="292"/>
      <c r="AL22" s="397" t="str">
        <f>IF(BF22="","□",CHOOSE(BF22,"□","□","■","□"))</f>
        <v>□</v>
      </c>
      <c r="AM22" s="391"/>
      <c r="AN22" s="292" t="s">
        <v>123</v>
      </c>
      <c r="AO22" s="398"/>
      <c r="AP22" s="398"/>
      <c r="AQ22" s="398"/>
      <c r="AR22" s="398"/>
      <c r="AS22" s="398"/>
      <c r="AT22" s="398"/>
      <c r="AU22" s="398"/>
      <c r="AV22" s="322" t="str">
        <f>IF(AND(R22="□",AB22="□",AL22="□",AL23="□"),"",CHOOSE(BF22,O22*$X$14,O22*$AH$14,O22*$AR$14,IF(AR23="",O22*$AR$14,SUM(O22*$AR$14,$BN$23))))</f>
        <v/>
      </c>
      <c r="AW22" s="323"/>
      <c r="AX22" s="323"/>
      <c r="AY22" s="323"/>
      <c r="AZ22" s="324"/>
      <c r="BB22" s="322" t="s">
        <v>119</v>
      </c>
      <c r="BC22" s="323"/>
      <c r="BD22" s="323"/>
      <c r="BE22" s="324"/>
      <c r="BF22" s="325"/>
      <c r="BG22" s="326"/>
      <c r="BH22" s="326"/>
      <c r="BI22" s="326"/>
      <c r="BJ22" s="326"/>
      <c r="BK22" s="327"/>
      <c r="BL22" s="104"/>
      <c r="BN22" s="369" t="s">
        <v>124</v>
      </c>
      <c r="BO22" s="369"/>
      <c r="BP22" s="369"/>
      <c r="BQ22" s="369"/>
      <c r="BR22" s="369"/>
    </row>
    <row r="23" spans="1:70" ht="18.75" customHeight="1" thickBot="1" x14ac:dyDescent="0.2">
      <c r="A23" s="379"/>
      <c r="B23" s="380"/>
      <c r="C23" s="384"/>
      <c r="D23" s="385"/>
      <c r="E23" s="385"/>
      <c r="F23" s="385"/>
      <c r="G23" s="385"/>
      <c r="H23" s="385"/>
      <c r="I23" s="385"/>
      <c r="J23" s="385"/>
      <c r="K23" s="385"/>
      <c r="L23" s="385"/>
      <c r="M23" s="385"/>
      <c r="N23" s="386"/>
      <c r="O23" s="379"/>
      <c r="P23" s="390"/>
      <c r="Q23" s="380"/>
      <c r="R23" s="393"/>
      <c r="S23" s="394"/>
      <c r="T23" s="161"/>
      <c r="U23" s="161"/>
      <c r="V23" s="161"/>
      <c r="W23" s="161"/>
      <c r="X23" s="161"/>
      <c r="Y23" s="161"/>
      <c r="Z23" s="161"/>
      <c r="AA23" s="162"/>
      <c r="AB23" s="393"/>
      <c r="AC23" s="394"/>
      <c r="AD23" s="161"/>
      <c r="AE23" s="161"/>
      <c r="AF23" s="161"/>
      <c r="AG23" s="161"/>
      <c r="AH23" s="161"/>
      <c r="AI23" s="161"/>
      <c r="AJ23" s="161"/>
      <c r="AK23" s="162"/>
      <c r="AL23" s="402" t="str">
        <f>IF(BF22="","□",CHOOSE(BF22,"□","□","□","■"))</f>
        <v>□</v>
      </c>
      <c r="AM23" s="393"/>
      <c r="AN23" s="161" t="s">
        <v>125</v>
      </c>
      <c r="AO23" s="161"/>
      <c r="AP23" s="161"/>
      <c r="AQ23" s="403"/>
      <c r="AR23" s="404"/>
      <c r="AS23" s="405"/>
      <c r="AT23" s="406"/>
      <c r="AU23" s="105" t="s">
        <v>126</v>
      </c>
      <c r="AV23" s="379"/>
      <c r="AW23" s="390"/>
      <c r="AX23" s="390"/>
      <c r="AY23" s="390"/>
      <c r="AZ23" s="380"/>
      <c r="BB23" s="379"/>
      <c r="BC23" s="390"/>
      <c r="BD23" s="390"/>
      <c r="BE23" s="380"/>
      <c r="BF23" s="399"/>
      <c r="BG23" s="400"/>
      <c r="BH23" s="400"/>
      <c r="BI23" s="400"/>
      <c r="BJ23" s="400"/>
      <c r="BK23" s="401"/>
      <c r="BL23" s="104"/>
      <c r="BN23" s="369" t="str">
        <f>IF(AR23="","",IF(AR23&lt;75,9,IF(AR23&lt;100,18,IF(AR23&lt;125,27,IF(AR23&lt;150,36,IF(AR23&lt;175,45,IF(AR23&lt;200,54,IF(AR23&lt;225,63,IF(AR23&lt;250,72,IF(AR23&lt;275,81,""))))))))))</f>
        <v/>
      </c>
      <c r="BO23" s="369"/>
      <c r="BP23" s="369"/>
      <c r="BQ23" s="369"/>
      <c r="BR23" s="369"/>
    </row>
    <row r="24" spans="1:70" ht="18.75" customHeight="1" x14ac:dyDescent="0.15">
      <c r="A24" s="331"/>
      <c r="B24" s="333"/>
      <c r="C24" s="387"/>
      <c r="D24" s="388"/>
      <c r="E24" s="388"/>
      <c r="F24" s="388"/>
      <c r="G24" s="388"/>
      <c r="H24" s="388"/>
      <c r="I24" s="388"/>
      <c r="J24" s="388"/>
      <c r="K24" s="388"/>
      <c r="L24" s="388"/>
      <c r="M24" s="388"/>
      <c r="N24" s="389"/>
      <c r="O24" s="331"/>
      <c r="P24" s="332"/>
      <c r="Q24" s="333"/>
      <c r="R24" s="395"/>
      <c r="S24" s="396"/>
      <c r="T24" s="193"/>
      <c r="U24" s="193"/>
      <c r="V24" s="193"/>
      <c r="W24" s="193"/>
      <c r="X24" s="193"/>
      <c r="Y24" s="193"/>
      <c r="Z24" s="193"/>
      <c r="AA24" s="194"/>
      <c r="AB24" s="395"/>
      <c r="AC24" s="396"/>
      <c r="AD24" s="193"/>
      <c r="AE24" s="193"/>
      <c r="AF24" s="193"/>
      <c r="AG24" s="193"/>
      <c r="AH24" s="193"/>
      <c r="AI24" s="193"/>
      <c r="AJ24" s="193"/>
      <c r="AK24" s="194"/>
      <c r="AL24" s="331" t="s">
        <v>127</v>
      </c>
      <c r="AM24" s="407"/>
      <c r="AN24" s="407"/>
      <c r="AO24" s="407"/>
      <c r="AP24" s="407"/>
      <c r="AQ24" s="407"/>
      <c r="AR24" s="407"/>
      <c r="AS24" s="407"/>
      <c r="AT24" s="407"/>
      <c r="AU24" s="408"/>
      <c r="AV24" s="331"/>
      <c r="AW24" s="332"/>
      <c r="AX24" s="332"/>
      <c r="AY24" s="332"/>
      <c r="AZ24" s="333"/>
      <c r="BB24" s="331"/>
      <c r="BC24" s="332"/>
      <c r="BD24" s="332"/>
      <c r="BE24" s="333"/>
      <c r="BF24" s="328"/>
      <c r="BG24" s="329"/>
      <c r="BH24" s="329"/>
      <c r="BI24" s="329"/>
      <c r="BJ24" s="329"/>
      <c r="BK24" s="330"/>
      <c r="BL24" s="104"/>
      <c r="BN24" s="369"/>
      <c r="BO24" s="369"/>
      <c r="BP24" s="369"/>
      <c r="BQ24" s="369"/>
      <c r="BR24" s="369"/>
    </row>
    <row r="25" spans="1:70" ht="18.75" customHeight="1" x14ac:dyDescent="0.15">
      <c r="A25" s="322" t="s">
        <v>128</v>
      </c>
      <c r="B25" s="324"/>
      <c r="C25" s="290" t="s">
        <v>129</v>
      </c>
      <c r="D25" s="291"/>
      <c r="E25" s="291"/>
      <c r="F25" s="291"/>
      <c r="G25" s="291"/>
      <c r="H25" s="291"/>
      <c r="I25" s="291"/>
      <c r="J25" s="291"/>
      <c r="K25" s="291"/>
      <c r="L25" s="291"/>
      <c r="M25" s="291"/>
      <c r="N25" s="292"/>
      <c r="O25" s="322">
        <v>1</v>
      </c>
      <c r="P25" s="323"/>
      <c r="Q25" s="324"/>
      <c r="R25" s="391" t="str">
        <f>IF(BF25="","□",CHOOSE(BF25,"■","□","□"))</f>
        <v>□</v>
      </c>
      <c r="S25" s="392"/>
      <c r="T25" s="291" t="s">
        <v>130</v>
      </c>
      <c r="U25" s="291"/>
      <c r="V25" s="291"/>
      <c r="W25" s="291"/>
      <c r="X25" s="291"/>
      <c r="Y25" s="291"/>
      <c r="Z25" s="291"/>
      <c r="AA25" s="292"/>
      <c r="AB25" s="391" t="str">
        <f>IF(BF25="","□",CHOOSE(BF25,"□","■","□"))</f>
        <v>□</v>
      </c>
      <c r="AC25" s="392"/>
      <c r="AD25" s="291" t="s">
        <v>131</v>
      </c>
      <c r="AE25" s="291"/>
      <c r="AF25" s="291"/>
      <c r="AG25" s="291"/>
      <c r="AH25" s="291"/>
      <c r="AI25" s="291"/>
      <c r="AJ25" s="291"/>
      <c r="AK25" s="292"/>
      <c r="AL25" s="393" t="str">
        <f>IF(BF25="","□",CHOOSE(BF25,"□","□","■"))</f>
        <v>□</v>
      </c>
      <c r="AM25" s="394"/>
      <c r="AN25" s="161" t="s">
        <v>132</v>
      </c>
      <c r="AO25" s="161"/>
      <c r="AP25" s="161"/>
      <c r="AQ25" s="161"/>
      <c r="AR25" s="161"/>
      <c r="AS25" s="161"/>
      <c r="AT25" s="161"/>
      <c r="AU25" s="162"/>
      <c r="AV25" s="322" t="str">
        <f>IF(AND(R25="□",AB25="□",AL25="□"),"",CHOOSE(BF25,O25*$X$14,O25*$AH$14,O25*$AR$14))</f>
        <v/>
      </c>
      <c r="AW25" s="323"/>
      <c r="AX25" s="323"/>
      <c r="AY25" s="323"/>
      <c r="AZ25" s="324"/>
      <c r="BB25" s="322" t="s">
        <v>128</v>
      </c>
      <c r="BC25" s="323"/>
      <c r="BD25" s="323"/>
      <c r="BE25" s="324"/>
      <c r="BF25" s="399"/>
      <c r="BG25" s="400"/>
      <c r="BH25" s="400"/>
      <c r="BI25" s="400"/>
      <c r="BJ25" s="400"/>
      <c r="BK25" s="401"/>
    </row>
    <row r="26" spans="1:70" ht="18.75" customHeight="1" x14ac:dyDescent="0.15">
      <c r="A26" s="331"/>
      <c r="B26" s="333"/>
      <c r="C26" s="294"/>
      <c r="D26" s="193"/>
      <c r="E26" s="193"/>
      <c r="F26" s="193"/>
      <c r="G26" s="193"/>
      <c r="H26" s="193"/>
      <c r="I26" s="193"/>
      <c r="J26" s="193"/>
      <c r="K26" s="193"/>
      <c r="L26" s="193"/>
      <c r="M26" s="193"/>
      <c r="N26" s="194"/>
      <c r="O26" s="331"/>
      <c r="P26" s="332"/>
      <c r="Q26" s="333"/>
      <c r="R26" s="395"/>
      <c r="S26" s="396"/>
      <c r="T26" s="193"/>
      <c r="U26" s="193"/>
      <c r="V26" s="193"/>
      <c r="W26" s="193"/>
      <c r="X26" s="193"/>
      <c r="Y26" s="193"/>
      <c r="Z26" s="193"/>
      <c r="AA26" s="194"/>
      <c r="AB26" s="395"/>
      <c r="AC26" s="396"/>
      <c r="AD26" s="409" t="s">
        <v>133</v>
      </c>
      <c r="AE26" s="410"/>
      <c r="AF26" s="410"/>
      <c r="AG26" s="410"/>
      <c r="AH26" s="410"/>
      <c r="AI26" s="410"/>
      <c r="AJ26" s="410"/>
      <c r="AK26" s="410"/>
      <c r="AL26" s="395"/>
      <c r="AM26" s="396"/>
      <c r="AN26" s="193"/>
      <c r="AO26" s="193"/>
      <c r="AP26" s="193"/>
      <c r="AQ26" s="193"/>
      <c r="AR26" s="193"/>
      <c r="AS26" s="193"/>
      <c r="AT26" s="193"/>
      <c r="AU26" s="194"/>
      <c r="AV26" s="331"/>
      <c r="AW26" s="332"/>
      <c r="AX26" s="332"/>
      <c r="AY26" s="332"/>
      <c r="AZ26" s="333"/>
      <c r="BB26" s="331"/>
      <c r="BC26" s="332"/>
      <c r="BD26" s="332"/>
      <c r="BE26" s="333"/>
      <c r="BF26" s="328"/>
      <c r="BG26" s="329"/>
      <c r="BH26" s="329"/>
      <c r="BI26" s="329"/>
      <c r="BJ26" s="329"/>
      <c r="BK26" s="330"/>
    </row>
    <row r="27" spans="1:70" ht="18.75" customHeight="1" x14ac:dyDescent="0.15">
      <c r="A27" s="364" t="s">
        <v>134</v>
      </c>
      <c r="B27" s="366"/>
      <c r="C27" s="309" t="s">
        <v>135</v>
      </c>
      <c r="D27" s="310"/>
      <c r="E27" s="310"/>
      <c r="F27" s="310"/>
      <c r="G27" s="310"/>
      <c r="H27" s="310"/>
      <c r="I27" s="310"/>
      <c r="J27" s="310"/>
      <c r="K27" s="310"/>
      <c r="L27" s="310"/>
      <c r="M27" s="310"/>
      <c r="N27" s="311"/>
      <c r="O27" s="149">
        <v>1</v>
      </c>
      <c r="P27" s="149"/>
      <c r="Q27" s="149"/>
      <c r="R27" s="367" t="str">
        <f>IF(BF27="","□",CHOOSE(BF27,"■","□","□"))</f>
        <v>□</v>
      </c>
      <c r="S27" s="368"/>
      <c r="T27" s="311" t="s">
        <v>136</v>
      </c>
      <c r="U27" s="274"/>
      <c r="V27" s="274"/>
      <c r="W27" s="274"/>
      <c r="X27" s="274"/>
      <c r="Y27" s="274"/>
      <c r="Z27" s="274"/>
      <c r="AA27" s="274"/>
      <c r="AB27" s="367" t="str">
        <f>IF(BF27="","□",CHOOSE(BF27,"□","■","□"))</f>
        <v>□</v>
      </c>
      <c r="AC27" s="368"/>
      <c r="AD27" s="311" t="s">
        <v>137</v>
      </c>
      <c r="AE27" s="274"/>
      <c r="AF27" s="274"/>
      <c r="AG27" s="274"/>
      <c r="AH27" s="274"/>
      <c r="AI27" s="274"/>
      <c r="AJ27" s="274"/>
      <c r="AK27" s="274"/>
      <c r="AL27" s="367" t="str">
        <f>IF(BF27="","□",CHOOSE(BF27,"□","□","■"))</f>
        <v>□</v>
      </c>
      <c r="AM27" s="368"/>
      <c r="AN27" s="311" t="s">
        <v>138</v>
      </c>
      <c r="AO27" s="274"/>
      <c r="AP27" s="274"/>
      <c r="AQ27" s="274"/>
      <c r="AR27" s="274"/>
      <c r="AS27" s="274"/>
      <c r="AT27" s="274"/>
      <c r="AU27" s="274"/>
      <c r="AV27" s="364" t="str">
        <f>IF(AND(R27="□",AB27="□",AL27="□"),"",CHOOSE(BF27,O27*$X$14,O27*$AH$14,O27*$AR$14))</f>
        <v/>
      </c>
      <c r="AW27" s="365"/>
      <c r="AX27" s="365"/>
      <c r="AY27" s="365"/>
      <c r="AZ27" s="366"/>
      <c r="BB27" s="149" t="s">
        <v>134</v>
      </c>
      <c r="BC27" s="149"/>
      <c r="BD27" s="149"/>
      <c r="BE27" s="149"/>
      <c r="BF27" s="150"/>
      <c r="BG27" s="150"/>
      <c r="BH27" s="150"/>
      <c r="BI27" s="150"/>
      <c r="BJ27" s="150"/>
      <c r="BK27" s="150"/>
    </row>
    <row r="28" spans="1:70" ht="18.75" customHeight="1" x14ac:dyDescent="0.15">
      <c r="A28" s="322" t="s">
        <v>139</v>
      </c>
      <c r="B28" s="324"/>
      <c r="C28" s="309" t="s">
        <v>140</v>
      </c>
      <c r="D28" s="310"/>
      <c r="E28" s="310"/>
      <c r="F28" s="310"/>
      <c r="G28" s="310"/>
      <c r="H28" s="310"/>
      <c r="I28" s="310"/>
      <c r="J28" s="310"/>
      <c r="K28" s="310"/>
      <c r="L28" s="310"/>
      <c r="M28" s="310"/>
      <c r="N28" s="311"/>
      <c r="O28" s="149">
        <v>2</v>
      </c>
      <c r="P28" s="149"/>
      <c r="Q28" s="149"/>
      <c r="R28" s="367" t="str">
        <f t="shared" ref="R28" si="4">IF(BF28="","□",CHOOSE(BF28,"■","□","□"))</f>
        <v>□</v>
      </c>
      <c r="S28" s="368"/>
      <c r="T28" s="311" t="s">
        <v>141</v>
      </c>
      <c r="U28" s="274"/>
      <c r="V28" s="274"/>
      <c r="W28" s="274"/>
      <c r="X28" s="274"/>
      <c r="Y28" s="274"/>
      <c r="Z28" s="274"/>
      <c r="AA28" s="274"/>
      <c r="AB28" s="367" t="str">
        <f t="shared" ref="AB28" si="5">IF(BF28="","□",CHOOSE(BF28,"□","■","□"))</f>
        <v>□</v>
      </c>
      <c r="AC28" s="368"/>
      <c r="AD28" s="311" t="s">
        <v>142</v>
      </c>
      <c r="AE28" s="274"/>
      <c r="AF28" s="274"/>
      <c r="AG28" s="274"/>
      <c r="AH28" s="274"/>
      <c r="AI28" s="274"/>
      <c r="AJ28" s="274"/>
      <c r="AK28" s="274"/>
      <c r="AL28" s="367" t="str">
        <f t="shared" ref="AL28" si="6">IF(BF28="","□",CHOOSE(BF28,"□","□","■"))</f>
        <v>□</v>
      </c>
      <c r="AM28" s="368"/>
      <c r="AN28" s="311" t="s">
        <v>143</v>
      </c>
      <c r="AO28" s="274"/>
      <c r="AP28" s="274"/>
      <c r="AQ28" s="274"/>
      <c r="AR28" s="274"/>
      <c r="AS28" s="274"/>
      <c r="AT28" s="274"/>
      <c r="AU28" s="274"/>
      <c r="AV28" s="364" t="str">
        <f>IF(AND(R28="□",AB28="□",AL28="□"),"",CHOOSE(BF28,O28*$X$14,O28*$AH$14,O28*$AR$14))</f>
        <v/>
      </c>
      <c r="AW28" s="365"/>
      <c r="AX28" s="365"/>
      <c r="AY28" s="365"/>
      <c r="AZ28" s="366"/>
      <c r="BB28" s="411" t="s">
        <v>139</v>
      </c>
      <c r="BC28" s="412"/>
      <c r="BD28" s="412"/>
      <c r="BE28" s="413"/>
      <c r="BF28" s="325"/>
      <c r="BG28" s="326"/>
      <c r="BH28" s="326"/>
      <c r="BI28" s="326"/>
      <c r="BJ28" s="326"/>
      <c r="BK28" s="327"/>
    </row>
    <row r="29" spans="1:70" ht="18.75" customHeight="1" x14ac:dyDescent="0.15">
      <c r="A29" s="322" t="s">
        <v>144</v>
      </c>
      <c r="B29" s="324"/>
      <c r="C29" s="309" t="s">
        <v>145</v>
      </c>
      <c r="D29" s="310"/>
      <c r="E29" s="310"/>
      <c r="F29" s="310"/>
      <c r="G29" s="310"/>
      <c r="H29" s="310"/>
      <c r="I29" s="310"/>
      <c r="J29" s="310"/>
      <c r="K29" s="310"/>
      <c r="L29" s="310"/>
      <c r="M29" s="310"/>
      <c r="N29" s="311"/>
      <c r="O29" s="414">
        <v>1</v>
      </c>
      <c r="P29" s="414"/>
      <c r="Q29" s="414"/>
      <c r="R29" s="367" t="str">
        <f>IF(BF29="","□",CHOOSE(BF29,"■","□","□"))</f>
        <v>□</v>
      </c>
      <c r="S29" s="368"/>
      <c r="T29" s="311" t="s">
        <v>141</v>
      </c>
      <c r="U29" s="274"/>
      <c r="V29" s="274"/>
      <c r="W29" s="274"/>
      <c r="X29" s="274"/>
      <c r="Y29" s="274"/>
      <c r="Z29" s="274"/>
      <c r="AA29" s="274"/>
      <c r="AB29" s="367" t="str">
        <f>IF(BF29="","□",CHOOSE(BF29,"□","■","□"))</f>
        <v>□</v>
      </c>
      <c r="AC29" s="368"/>
      <c r="AD29" s="311" t="s">
        <v>142</v>
      </c>
      <c r="AE29" s="274"/>
      <c r="AF29" s="274"/>
      <c r="AG29" s="274"/>
      <c r="AH29" s="274"/>
      <c r="AI29" s="274"/>
      <c r="AJ29" s="274"/>
      <c r="AK29" s="274"/>
      <c r="AL29" s="367" t="str">
        <f>IF(BF29="","□",CHOOSE(BF29,"□","□","■"))</f>
        <v>□</v>
      </c>
      <c r="AM29" s="368"/>
      <c r="AN29" s="311" t="s">
        <v>143</v>
      </c>
      <c r="AO29" s="274"/>
      <c r="AP29" s="274"/>
      <c r="AQ29" s="274"/>
      <c r="AR29" s="274"/>
      <c r="AS29" s="274"/>
      <c r="AT29" s="274"/>
      <c r="AU29" s="274"/>
      <c r="AV29" s="149" t="str">
        <f>IF(AND(R29="□",AB29="□",AL29="□"),"",CHOOSE(BF29,O29*$X$14,O29*$AH$14,O29*$AR$14))</f>
        <v/>
      </c>
      <c r="AW29" s="149"/>
      <c r="AX29" s="149"/>
      <c r="AY29" s="149"/>
      <c r="AZ29" s="149"/>
      <c r="BB29" s="411" t="s">
        <v>144</v>
      </c>
      <c r="BC29" s="412"/>
      <c r="BD29" s="412"/>
      <c r="BE29" s="413"/>
      <c r="BF29" s="325"/>
      <c r="BG29" s="326"/>
      <c r="BH29" s="326"/>
      <c r="BI29" s="326"/>
      <c r="BJ29" s="326"/>
      <c r="BK29" s="327"/>
    </row>
    <row r="30" spans="1:70" ht="18.75" customHeight="1" x14ac:dyDescent="0.15">
      <c r="A30" s="322" t="s">
        <v>146</v>
      </c>
      <c r="B30" s="324"/>
      <c r="C30" s="290" t="s">
        <v>147</v>
      </c>
      <c r="D30" s="291"/>
      <c r="E30" s="291"/>
      <c r="F30" s="291"/>
      <c r="G30" s="291"/>
      <c r="H30" s="291"/>
      <c r="I30" s="291"/>
      <c r="J30" s="291"/>
      <c r="K30" s="291"/>
      <c r="L30" s="291"/>
      <c r="M30" s="291"/>
      <c r="N30" s="292"/>
      <c r="O30" s="322">
        <v>1</v>
      </c>
      <c r="P30" s="323"/>
      <c r="Q30" s="324"/>
      <c r="R30" s="393" t="str">
        <f>IF(BF30="","□",CHOOSE(BF30,"■","□","□"))</f>
        <v>□</v>
      </c>
      <c r="S30" s="394"/>
      <c r="T30" s="161" t="s">
        <v>148</v>
      </c>
      <c r="U30" s="161"/>
      <c r="V30" s="161"/>
      <c r="W30" s="161"/>
      <c r="X30" s="161"/>
      <c r="Y30" s="161"/>
      <c r="Z30" s="161"/>
      <c r="AA30" s="162"/>
      <c r="AB30" s="391" t="str">
        <f>IF(BF30="","□",CHOOSE(BF30,"□","■","□"))</f>
        <v>□</v>
      </c>
      <c r="AC30" s="392"/>
      <c r="AD30" s="291" t="s">
        <v>149</v>
      </c>
      <c r="AE30" s="291"/>
      <c r="AF30" s="291"/>
      <c r="AG30" s="291"/>
      <c r="AH30" s="291"/>
      <c r="AI30" s="291"/>
      <c r="AJ30" s="291"/>
      <c r="AK30" s="292"/>
      <c r="AL30" s="391" t="str">
        <f>IF(BF30="","□",CHOOSE(BF30,"□","□","■"))</f>
        <v>□</v>
      </c>
      <c r="AM30" s="392"/>
      <c r="AN30" s="291" t="s">
        <v>150</v>
      </c>
      <c r="AO30" s="291"/>
      <c r="AP30" s="291"/>
      <c r="AQ30" s="291"/>
      <c r="AR30" s="291"/>
      <c r="AS30" s="291"/>
      <c r="AT30" s="291"/>
      <c r="AU30" s="292"/>
      <c r="AV30" s="322" t="str">
        <f>IF(AND(R30="□",AB30="□",AL30="□"),"",CHOOSE(BF30,O30*$X$14,O30*$AH$14,O30*$AR$14))</f>
        <v/>
      </c>
      <c r="AW30" s="323"/>
      <c r="AX30" s="323"/>
      <c r="AY30" s="323"/>
      <c r="AZ30" s="324"/>
      <c r="BB30" s="411" t="s">
        <v>146</v>
      </c>
      <c r="BC30" s="412"/>
      <c r="BD30" s="412"/>
      <c r="BE30" s="413"/>
      <c r="BF30" s="325"/>
      <c r="BG30" s="326"/>
      <c r="BH30" s="326"/>
      <c r="BI30" s="326"/>
      <c r="BJ30" s="326"/>
      <c r="BK30" s="327"/>
    </row>
    <row r="31" spans="1:70" ht="18.75" customHeight="1" thickBot="1" x14ac:dyDescent="0.2">
      <c r="A31" s="379"/>
      <c r="B31" s="380"/>
      <c r="C31" s="294" t="s">
        <v>151</v>
      </c>
      <c r="D31" s="193"/>
      <c r="E31" s="193"/>
      <c r="F31" s="193"/>
      <c r="G31" s="193"/>
      <c r="H31" s="193"/>
      <c r="I31" s="193"/>
      <c r="J31" s="193"/>
      <c r="K31" s="193"/>
      <c r="L31" s="193"/>
      <c r="M31" s="193"/>
      <c r="N31" s="194"/>
      <c r="O31" s="331"/>
      <c r="P31" s="332"/>
      <c r="Q31" s="333"/>
      <c r="R31" s="418"/>
      <c r="S31" s="419"/>
      <c r="T31" s="161"/>
      <c r="U31" s="161"/>
      <c r="V31" s="161"/>
      <c r="W31" s="161"/>
      <c r="X31" s="161"/>
      <c r="Y31" s="161"/>
      <c r="Z31" s="161"/>
      <c r="AA31" s="162"/>
      <c r="AB31" s="395"/>
      <c r="AC31" s="396"/>
      <c r="AD31" s="193"/>
      <c r="AE31" s="193"/>
      <c r="AF31" s="193"/>
      <c r="AG31" s="193"/>
      <c r="AH31" s="193"/>
      <c r="AI31" s="193"/>
      <c r="AJ31" s="193"/>
      <c r="AK31" s="194"/>
      <c r="AL31" s="395"/>
      <c r="AM31" s="396"/>
      <c r="AN31" s="193"/>
      <c r="AO31" s="193"/>
      <c r="AP31" s="193"/>
      <c r="AQ31" s="193"/>
      <c r="AR31" s="193"/>
      <c r="AS31" s="193"/>
      <c r="AT31" s="193"/>
      <c r="AU31" s="194"/>
      <c r="AV31" s="331"/>
      <c r="AW31" s="332"/>
      <c r="AX31" s="332"/>
      <c r="AY31" s="332"/>
      <c r="AZ31" s="333"/>
      <c r="BB31" s="415"/>
      <c r="BC31" s="416"/>
      <c r="BD31" s="416"/>
      <c r="BE31" s="417"/>
      <c r="BF31" s="399"/>
      <c r="BG31" s="400"/>
      <c r="BH31" s="400"/>
      <c r="BI31" s="400"/>
      <c r="BJ31" s="400"/>
      <c r="BK31" s="401"/>
    </row>
    <row r="32" spans="1:70" ht="18.75" customHeight="1" thickBot="1" x14ac:dyDescent="0.2">
      <c r="A32" s="322" t="s">
        <v>152</v>
      </c>
      <c r="B32" s="324"/>
      <c r="C32" s="309" t="s">
        <v>153</v>
      </c>
      <c r="D32" s="310"/>
      <c r="E32" s="310"/>
      <c r="F32" s="310"/>
      <c r="G32" s="310"/>
      <c r="H32" s="310"/>
      <c r="I32" s="310"/>
      <c r="J32" s="310"/>
      <c r="K32" s="310"/>
      <c r="L32" s="310"/>
      <c r="M32" s="310"/>
      <c r="N32" s="311"/>
      <c r="O32" s="149">
        <v>3</v>
      </c>
      <c r="P32" s="149"/>
      <c r="Q32" s="364"/>
      <c r="R32" s="420" t="str">
        <f>IF(BF32="","",BF32)</f>
        <v/>
      </c>
      <c r="S32" s="421"/>
      <c r="T32" s="421"/>
      <c r="U32" s="421"/>
      <c r="V32" s="421"/>
      <c r="W32" s="421"/>
      <c r="X32" s="421"/>
      <c r="Y32" s="421"/>
      <c r="Z32" s="421"/>
      <c r="AA32" s="422"/>
      <c r="AB32" s="366" t="s">
        <v>154</v>
      </c>
      <c r="AC32" s="149"/>
      <c r="AD32" s="423"/>
      <c r="AE32" s="424"/>
      <c r="AF32" s="424"/>
      <c r="AG32" s="424"/>
      <c r="AH32" s="424"/>
      <c r="AI32" s="424"/>
      <c r="AJ32" s="424"/>
      <c r="AK32" s="424"/>
      <c r="AL32" s="424"/>
      <c r="AM32" s="424"/>
      <c r="AN32" s="424"/>
      <c r="AO32" s="424"/>
      <c r="AP32" s="424"/>
      <c r="AQ32" s="424"/>
      <c r="AR32" s="424"/>
      <c r="AS32" s="424"/>
      <c r="AT32" s="424"/>
      <c r="AU32" s="425"/>
      <c r="AV32" s="364" t="str">
        <f>IF(R32="","",O32*R32)</f>
        <v/>
      </c>
      <c r="AW32" s="365"/>
      <c r="AX32" s="365"/>
      <c r="AY32" s="365"/>
      <c r="AZ32" s="366"/>
      <c r="BB32" s="411" t="s">
        <v>152</v>
      </c>
      <c r="BC32" s="412"/>
      <c r="BD32" s="412"/>
      <c r="BE32" s="413"/>
      <c r="BF32" s="325"/>
      <c r="BG32" s="326"/>
      <c r="BH32" s="326"/>
      <c r="BI32" s="326"/>
      <c r="BJ32" s="326"/>
      <c r="BK32" s="327"/>
    </row>
    <row r="33" spans="1:63" ht="18.75" customHeight="1" thickBot="1" x14ac:dyDescent="0.2">
      <c r="A33" s="322" t="s">
        <v>155</v>
      </c>
      <c r="B33" s="324"/>
      <c r="C33" s="309" t="s">
        <v>156</v>
      </c>
      <c r="D33" s="310"/>
      <c r="E33" s="310"/>
      <c r="F33" s="310"/>
      <c r="G33" s="310"/>
      <c r="H33" s="310"/>
      <c r="I33" s="310"/>
      <c r="J33" s="310"/>
      <c r="K33" s="310"/>
      <c r="L33" s="310"/>
      <c r="M33" s="310"/>
      <c r="N33" s="311"/>
      <c r="O33" s="149">
        <v>2</v>
      </c>
      <c r="P33" s="149"/>
      <c r="Q33" s="364"/>
      <c r="R33" s="420" t="str">
        <f>IF(BF33="","",BF33)</f>
        <v/>
      </c>
      <c r="S33" s="421"/>
      <c r="T33" s="421"/>
      <c r="U33" s="421"/>
      <c r="V33" s="421"/>
      <c r="W33" s="421"/>
      <c r="X33" s="421"/>
      <c r="Y33" s="421"/>
      <c r="Z33" s="421"/>
      <c r="AA33" s="422"/>
      <c r="AB33" s="366" t="s">
        <v>154</v>
      </c>
      <c r="AC33" s="149"/>
      <c r="AD33" s="423"/>
      <c r="AE33" s="424"/>
      <c r="AF33" s="424"/>
      <c r="AG33" s="424"/>
      <c r="AH33" s="424"/>
      <c r="AI33" s="424"/>
      <c r="AJ33" s="424"/>
      <c r="AK33" s="424"/>
      <c r="AL33" s="424"/>
      <c r="AM33" s="424"/>
      <c r="AN33" s="424"/>
      <c r="AO33" s="424"/>
      <c r="AP33" s="424"/>
      <c r="AQ33" s="424"/>
      <c r="AR33" s="424"/>
      <c r="AS33" s="424"/>
      <c r="AT33" s="424"/>
      <c r="AU33" s="425"/>
      <c r="AV33" s="364" t="str">
        <f>IF(R33="","",O33*R33)</f>
        <v/>
      </c>
      <c r="AW33" s="365"/>
      <c r="AX33" s="365"/>
      <c r="AY33" s="365"/>
      <c r="AZ33" s="366"/>
      <c r="BB33" s="411" t="s">
        <v>155</v>
      </c>
      <c r="BC33" s="412"/>
      <c r="BD33" s="412"/>
      <c r="BE33" s="413"/>
      <c r="BF33" s="325"/>
      <c r="BG33" s="326"/>
      <c r="BH33" s="326"/>
      <c r="BI33" s="326"/>
      <c r="BJ33" s="326"/>
      <c r="BK33" s="327"/>
    </row>
    <row r="34" spans="1:63" ht="18.75" customHeight="1" thickBot="1" x14ac:dyDescent="0.2">
      <c r="A34" s="322" t="s">
        <v>157</v>
      </c>
      <c r="B34" s="324"/>
      <c r="C34" s="309" t="s">
        <v>158</v>
      </c>
      <c r="D34" s="310"/>
      <c r="E34" s="310"/>
      <c r="F34" s="310"/>
      <c r="G34" s="310"/>
      <c r="H34" s="310"/>
      <c r="I34" s="310"/>
      <c r="J34" s="310"/>
      <c r="K34" s="310"/>
      <c r="L34" s="310"/>
      <c r="M34" s="310"/>
      <c r="N34" s="311"/>
      <c r="O34" s="149">
        <v>5</v>
      </c>
      <c r="P34" s="149"/>
      <c r="Q34" s="364"/>
      <c r="R34" s="420" t="str">
        <f>IF(BF34="","",BF34)</f>
        <v/>
      </c>
      <c r="S34" s="421"/>
      <c r="T34" s="421"/>
      <c r="U34" s="421"/>
      <c r="V34" s="421"/>
      <c r="W34" s="421"/>
      <c r="X34" s="421"/>
      <c r="Y34" s="421"/>
      <c r="Z34" s="421"/>
      <c r="AA34" s="422"/>
      <c r="AB34" s="366" t="s">
        <v>154</v>
      </c>
      <c r="AC34" s="149"/>
      <c r="AD34" s="423"/>
      <c r="AE34" s="424"/>
      <c r="AF34" s="424"/>
      <c r="AG34" s="424"/>
      <c r="AH34" s="424"/>
      <c r="AI34" s="424"/>
      <c r="AJ34" s="424"/>
      <c r="AK34" s="424"/>
      <c r="AL34" s="424"/>
      <c r="AM34" s="424"/>
      <c r="AN34" s="424"/>
      <c r="AO34" s="424"/>
      <c r="AP34" s="424"/>
      <c r="AQ34" s="424"/>
      <c r="AR34" s="424"/>
      <c r="AS34" s="424"/>
      <c r="AT34" s="424"/>
      <c r="AU34" s="425"/>
      <c r="AV34" s="364" t="str">
        <f>IF(R34="","",O34*R34)</f>
        <v/>
      </c>
      <c r="AW34" s="365"/>
      <c r="AX34" s="365"/>
      <c r="AY34" s="365"/>
      <c r="AZ34" s="366"/>
      <c r="BB34" s="411" t="s">
        <v>157</v>
      </c>
      <c r="BC34" s="412"/>
      <c r="BD34" s="412"/>
      <c r="BE34" s="413"/>
      <c r="BF34" s="325"/>
      <c r="BG34" s="326"/>
      <c r="BH34" s="326"/>
      <c r="BI34" s="326"/>
      <c r="BJ34" s="326"/>
      <c r="BK34" s="327"/>
    </row>
    <row r="35" spans="1:63" ht="18.75" customHeight="1" x14ac:dyDescent="0.15">
      <c r="A35" s="364" t="s">
        <v>159</v>
      </c>
      <c r="B35" s="366"/>
      <c r="C35" s="309" t="s">
        <v>160</v>
      </c>
      <c r="D35" s="310"/>
      <c r="E35" s="310"/>
      <c r="F35" s="310"/>
      <c r="G35" s="310"/>
      <c r="H35" s="310"/>
      <c r="I35" s="310"/>
      <c r="J35" s="310"/>
      <c r="K35" s="310"/>
      <c r="L35" s="310"/>
      <c r="M35" s="310"/>
      <c r="N35" s="311"/>
      <c r="O35" s="149">
        <v>7</v>
      </c>
      <c r="P35" s="149"/>
      <c r="Q35" s="149"/>
      <c r="R35" s="427" t="str">
        <f>IF(BF35="","□",CHOOSE(BF35,"■"))</f>
        <v>□</v>
      </c>
      <c r="S35" s="428"/>
      <c r="T35" s="194" t="s">
        <v>161</v>
      </c>
      <c r="U35" s="429"/>
      <c r="V35" s="429"/>
      <c r="W35" s="429"/>
      <c r="X35" s="429"/>
      <c r="Y35" s="429"/>
      <c r="Z35" s="429"/>
      <c r="AA35" s="429"/>
      <c r="AB35" s="430"/>
      <c r="AC35" s="431"/>
      <c r="AD35" s="431"/>
      <c r="AE35" s="431"/>
      <c r="AF35" s="431"/>
      <c r="AG35" s="431"/>
      <c r="AH35" s="431"/>
      <c r="AI35" s="431"/>
      <c r="AJ35" s="431"/>
      <c r="AK35" s="432"/>
      <c r="AL35" s="430"/>
      <c r="AM35" s="431"/>
      <c r="AN35" s="431"/>
      <c r="AO35" s="431"/>
      <c r="AP35" s="431"/>
      <c r="AQ35" s="431"/>
      <c r="AR35" s="431"/>
      <c r="AS35" s="431"/>
      <c r="AT35" s="431"/>
      <c r="AU35" s="432"/>
      <c r="AV35" s="414" t="str">
        <f>IF(R35="□","",O35*$X$14)</f>
        <v/>
      </c>
      <c r="AW35" s="414"/>
      <c r="AX35" s="414"/>
      <c r="AY35" s="414"/>
      <c r="AZ35" s="414"/>
      <c r="BB35" s="149" t="s">
        <v>159</v>
      </c>
      <c r="BC35" s="149"/>
      <c r="BD35" s="149"/>
      <c r="BE35" s="149"/>
      <c r="BF35" s="150"/>
      <c r="BG35" s="150"/>
      <c r="BH35" s="150"/>
      <c r="BI35" s="150"/>
      <c r="BJ35" s="150"/>
      <c r="BK35" s="150"/>
    </row>
    <row r="36" spans="1:63" ht="18.75" customHeight="1" x14ac:dyDescent="0.15">
      <c r="A36" s="364" t="s">
        <v>162</v>
      </c>
      <c r="B36" s="366"/>
      <c r="C36" s="426" t="s">
        <v>163</v>
      </c>
      <c r="D36" s="377"/>
      <c r="E36" s="377"/>
      <c r="F36" s="377"/>
      <c r="G36" s="377"/>
      <c r="H36" s="377"/>
      <c r="I36" s="377"/>
      <c r="J36" s="377"/>
      <c r="K36" s="377"/>
      <c r="L36" s="377"/>
      <c r="M36" s="377"/>
      <c r="N36" s="378"/>
      <c r="O36" s="149">
        <v>5</v>
      </c>
      <c r="P36" s="149"/>
      <c r="Q36" s="149"/>
      <c r="R36" s="367" t="str">
        <f>IF(BF36="","□",CHOOSE(BF36,"■","□","□"))</f>
        <v>□</v>
      </c>
      <c r="S36" s="368"/>
      <c r="T36" s="311" t="s">
        <v>164</v>
      </c>
      <c r="U36" s="274"/>
      <c r="V36" s="274"/>
      <c r="W36" s="274"/>
      <c r="X36" s="274"/>
      <c r="Y36" s="274"/>
      <c r="Z36" s="274"/>
      <c r="AA36" s="274"/>
      <c r="AB36" s="367" t="str">
        <f>IF(BF36="","□",CHOOSE(BF36,"□","■","□"))</f>
        <v>□</v>
      </c>
      <c r="AC36" s="368"/>
      <c r="AD36" s="311" t="s">
        <v>165</v>
      </c>
      <c r="AE36" s="274"/>
      <c r="AF36" s="274"/>
      <c r="AG36" s="274"/>
      <c r="AH36" s="274"/>
      <c r="AI36" s="274"/>
      <c r="AJ36" s="274"/>
      <c r="AK36" s="274"/>
      <c r="AL36" s="367" t="str">
        <f>IF(BF36="","□",CHOOSE(BF36,"□","□","■"))</f>
        <v>□</v>
      </c>
      <c r="AM36" s="368"/>
      <c r="AN36" s="311" t="s">
        <v>166</v>
      </c>
      <c r="AO36" s="274"/>
      <c r="AP36" s="274"/>
      <c r="AQ36" s="274"/>
      <c r="AR36" s="274"/>
      <c r="AS36" s="274"/>
      <c r="AT36" s="274"/>
      <c r="AU36" s="274"/>
      <c r="AV36" s="149" t="str">
        <f>IF(AND(R36="□",AB36="□",AL36="□"),"",CHOOSE(BF36,O36*$X$14,O36*$AH$14,O36*$AR$14))</f>
        <v/>
      </c>
      <c r="AW36" s="149"/>
      <c r="AX36" s="149"/>
      <c r="AY36" s="149"/>
      <c r="AZ36" s="149"/>
      <c r="BB36" s="149" t="s">
        <v>162</v>
      </c>
      <c r="BC36" s="149"/>
      <c r="BD36" s="149"/>
      <c r="BE36" s="149"/>
      <c r="BF36" s="150"/>
      <c r="BG36" s="150"/>
      <c r="BH36" s="150"/>
      <c r="BI36" s="150"/>
      <c r="BJ36" s="150"/>
      <c r="BK36" s="150"/>
    </row>
    <row r="37" spans="1:63" ht="18.75" customHeight="1" x14ac:dyDescent="0.15">
      <c r="A37" s="364" t="s">
        <v>167</v>
      </c>
      <c r="B37" s="366"/>
      <c r="C37" s="309" t="s">
        <v>168</v>
      </c>
      <c r="D37" s="310"/>
      <c r="E37" s="310"/>
      <c r="F37" s="310"/>
      <c r="G37" s="310"/>
      <c r="H37" s="310"/>
      <c r="I37" s="310"/>
      <c r="J37" s="310"/>
      <c r="K37" s="310"/>
      <c r="L37" s="310"/>
      <c r="M37" s="310"/>
      <c r="N37" s="311"/>
      <c r="O37" s="149">
        <v>2</v>
      </c>
      <c r="P37" s="149"/>
      <c r="Q37" s="149"/>
      <c r="R37" s="367" t="str">
        <f>IF(BF37="","□",CHOOSE(BF37,"■","□"))</f>
        <v>□</v>
      </c>
      <c r="S37" s="368"/>
      <c r="T37" s="311" t="s">
        <v>169</v>
      </c>
      <c r="U37" s="274"/>
      <c r="V37" s="274"/>
      <c r="W37" s="274"/>
      <c r="X37" s="274"/>
      <c r="Y37" s="274"/>
      <c r="Z37" s="274"/>
      <c r="AA37" s="274"/>
      <c r="AB37" s="367" t="str">
        <f>IF(BF37="","□",CHOOSE(BF37,"□","■"))</f>
        <v>□</v>
      </c>
      <c r="AC37" s="368"/>
      <c r="AD37" s="311" t="s">
        <v>170</v>
      </c>
      <c r="AE37" s="274"/>
      <c r="AF37" s="274"/>
      <c r="AG37" s="274"/>
      <c r="AH37" s="274"/>
      <c r="AI37" s="274"/>
      <c r="AJ37" s="274"/>
      <c r="AK37" s="274"/>
      <c r="AL37" s="423"/>
      <c r="AM37" s="424"/>
      <c r="AN37" s="424"/>
      <c r="AO37" s="424"/>
      <c r="AP37" s="424"/>
      <c r="AQ37" s="424"/>
      <c r="AR37" s="424"/>
      <c r="AS37" s="424"/>
      <c r="AT37" s="424"/>
      <c r="AU37" s="425"/>
      <c r="AV37" s="149" t="str">
        <f>IF(AND(R37="□",AB37="□"),"",CHOOSE(BF37,O37*$X$14,O37*$AH$14))</f>
        <v/>
      </c>
      <c r="AW37" s="149"/>
      <c r="AX37" s="149"/>
      <c r="AY37" s="149"/>
      <c r="AZ37" s="149"/>
      <c r="BB37" s="149" t="s">
        <v>167</v>
      </c>
      <c r="BC37" s="149"/>
      <c r="BD37" s="149"/>
      <c r="BE37" s="149"/>
      <c r="BF37" s="150"/>
      <c r="BG37" s="150"/>
      <c r="BH37" s="150"/>
      <c r="BI37" s="150"/>
      <c r="BJ37" s="150"/>
      <c r="BK37" s="150"/>
    </row>
    <row r="38" spans="1:63" ht="18.75" customHeight="1" x14ac:dyDescent="0.15">
      <c r="A38" s="322" t="s">
        <v>171</v>
      </c>
      <c r="B38" s="323"/>
      <c r="C38" s="323"/>
      <c r="D38" s="323"/>
      <c r="E38" s="323"/>
      <c r="F38" s="323"/>
      <c r="G38" s="323"/>
      <c r="H38" s="323"/>
      <c r="I38" s="323"/>
      <c r="J38" s="323"/>
      <c r="K38" s="323"/>
      <c r="L38" s="323"/>
      <c r="M38" s="323"/>
      <c r="N38" s="323"/>
      <c r="O38" s="323"/>
      <c r="P38" s="323"/>
      <c r="Q38" s="106" t="s">
        <v>172</v>
      </c>
      <c r="R38" s="274" t="s">
        <v>338</v>
      </c>
      <c r="S38" s="274"/>
      <c r="T38" s="274"/>
      <c r="U38" s="274"/>
      <c r="V38" s="274"/>
      <c r="W38" s="274"/>
      <c r="X38" s="274"/>
      <c r="Y38" s="274"/>
      <c r="Z38" s="274"/>
      <c r="AA38" s="274"/>
      <c r="AB38" s="274"/>
      <c r="AC38" s="274"/>
      <c r="AD38" s="274"/>
      <c r="AE38" s="274"/>
      <c r="AF38" s="274"/>
      <c r="AG38" s="274"/>
      <c r="AH38" s="274"/>
      <c r="AI38" s="274"/>
      <c r="AJ38" s="274"/>
      <c r="AK38" s="274"/>
      <c r="AL38" s="274"/>
      <c r="AM38" s="274"/>
      <c r="AN38" s="274"/>
      <c r="AO38" s="274"/>
      <c r="AP38" s="274"/>
      <c r="AQ38" s="274"/>
      <c r="AR38" s="274"/>
      <c r="AS38" s="274"/>
      <c r="AT38" s="274"/>
      <c r="AU38" s="274"/>
      <c r="AV38" s="149" t="str">
        <f>IF(K7="","",SUM(AV15:AZ34,AV37))</f>
        <v/>
      </c>
      <c r="AW38" s="149"/>
      <c r="AX38" s="149"/>
      <c r="AY38" s="149"/>
      <c r="AZ38" s="149"/>
      <c r="BB38" s="433" t="s">
        <v>173</v>
      </c>
      <c r="BC38" s="434"/>
      <c r="BD38" s="434"/>
      <c r="BE38" s="434"/>
      <c r="BF38" s="434"/>
      <c r="BG38" s="434"/>
      <c r="BH38" s="434"/>
      <c r="BI38" s="434"/>
      <c r="BJ38" s="434"/>
      <c r="BK38" s="435"/>
    </row>
    <row r="39" spans="1:63" ht="18.75" customHeight="1" x14ac:dyDescent="0.15">
      <c r="A39" s="379"/>
      <c r="B39" s="390"/>
      <c r="C39" s="390"/>
      <c r="D39" s="390"/>
      <c r="E39" s="390"/>
      <c r="F39" s="390"/>
      <c r="G39" s="390"/>
      <c r="H39" s="390"/>
      <c r="I39" s="390"/>
      <c r="J39" s="390"/>
      <c r="K39" s="390"/>
      <c r="L39" s="390"/>
      <c r="M39" s="390"/>
      <c r="N39" s="390"/>
      <c r="O39" s="390"/>
      <c r="P39" s="390"/>
      <c r="Q39" s="106" t="s">
        <v>174</v>
      </c>
      <c r="R39" s="274" t="s">
        <v>339</v>
      </c>
      <c r="S39" s="274"/>
      <c r="T39" s="274"/>
      <c r="U39" s="274"/>
      <c r="V39" s="274"/>
      <c r="W39" s="274"/>
      <c r="X39" s="274"/>
      <c r="Y39" s="274"/>
      <c r="Z39" s="274"/>
      <c r="AA39" s="274"/>
      <c r="AB39" s="274"/>
      <c r="AC39" s="274"/>
      <c r="AD39" s="274"/>
      <c r="AE39" s="274"/>
      <c r="AF39" s="274"/>
      <c r="AG39" s="274"/>
      <c r="AH39" s="274"/>
      <c r="AI39" s="274"/>
      <c r="AJ39" s="274"/>
      <c r="AK39" s="274"/>
      <c r="AL39" s="274"/>
      <c r="AM39" s="274"/>
      <c r="AN39" s="274"/>
      <c r="AO39" s="274"/>
      <c r="AP39" s="274"/>
      <c r="AQ39" s="274"/>
      <c r="AR39" s="274"/>
      <c r="AS39" s="274"/>
      <c r="AT39" s="274"/>
      <c r="AU39" s="274"/>
      <c r="AV39" s="436" t="str">
        <f>IF(K7="","",SUM(AV35:AZ36))</f>
        <v/>
      </c>
      <c r="AW39" s="436"/>
      <c r="AX39" s="436"/>
      <c r="AY39" s="436"/>
      <c r="AZ39" s="436"/>
      <c r="BB39" s="437" t="s">
        <v>175</v>
      </c>
      <c r="BC39" s="437"/>
      <c r="BD39" s="437"/>
      <c r="BE39" s="437"/>
      <c r="BF39" s="150"/>
      <c r="BG39" s="150"/>
      <c r="BH39" s="150"/>
      <c r="BI39" s="150"/>
      <c r="BJ39" s="150"/>
      <c r="BK39" s="150"/>
    </row>
    <row r="40" spans="1:63" ht="18.75" customHeight="1" x14ac:dyDescent="0.15">
      <c r="A40" s="331"/>
      <c r="B40" s="332"/>
      <c r="C40" s="332"/>
      <c r="D40" s="332"/>
      <c r="E40" s="332"/>
      <c r="F40" s="332"/>
      <c r="G40" s="332"/>
      <c r="H40" s="332"/>
      <c r="I40" s="332"/>
      <c r="J40" s="332"/>
      <c r="K40" s="332"/>
      <c r="L40" s="332"/>
      <c r="M40" s="332"/>
      <c r="N40" s="332"/>
      <c r="O40" s="332"/>
      <c r="P40" s="332"/>
      <c r="Q40" s="106" t="s">
        <v>176</v>
      </c>
      <c r="R40" s="274" t="s">
        <v>177</v>
      </c>
      <c r="S40" s="274"/>
      <c r="T40" s="274"/>
      <c r="U40" s="274"/>
      <c r="V40" s="274"/>
      <c r="W40" s="274"/>
      <c r="X40" s="274"/>
      <c r="Y40" s="274"/>
      <c r="Z40" s="274"/>
      <c r="AA40" s="274"/>
      <c r="AB40" s="274"/>
      <c r="AC40" s="274"/>
      <c r="AD40" s="274"/>
      <c r="AE40" s="274"/>
      <c r="AF40" s="274"/>
      <c r="AG40" s="274"/>
      <c r="AH40" s="274"/>
      <c r="AI40" s="274"/>
      <c r="AJ40" s="274"/>
      <c r="AK40" s="274"/>
      <c r="AL40" s="274"/>
      <c r="AM40" s="274"/>
      <c r="AN40" s="274"/>
      <c r="AO40" s="274"/>
      <c r="AP40" s="274"/>
      <c r="AQ40" s="274"/>
      <c r="AR40" s="274"/>
      <c r="AS40" s="274"/>
      <c r="AT40" s="274"/>
      <c r="AU40" s="274"/>
      <c r="AV40" s="149" t="str">
        <f>AN61</f>
        <v/>
      </c>
      <c r="AW40" s="149"/>
      <c r="AX40" s="149"/>
      <c r="AY40" s="149"/>
      <c r="AZ40" s="149"/>
      <c r="BB40" s="414" t="s">
        <v>178</v>
      </c>
      <c r="BC40" s="414"/>
      <c r="BD40" s="414"/>
      <c r="BE40" s="414"/>
      <c r="BF40" s="150"/>
      <c r="BG40" s="150"/>
      <c r="BH40" s="150"/>
      <c r="BI40" s="150"/>
      <c r="BJ40" s="150"/>
      <c r="BK40" s="150"/>
    </row>
    <row r="41" spans="1:63" ht="18.75" customHeight="1" x14ac:dyDescent="0.15">
      <c r="A41" s="441" t="s">
        <v>179</v>
      </c>
      <c r="B41" s="442"/>
      <c r="C41" s="442"/>
      <c r="D41" s="442"/>
      <c r="E41" s="442"/>
      <c r="F41" s="442"/>
      <c r="G41" s="442"/>
      <c r="H41" s="442"/>
      <c r="I41" s="442"/>
      <c r="J41" s="442"/>
      <c r="K41" s="442"/>
      <c r="L41" s="442"/>
      <c r="M41" s="442"/>
      <c r="N41" s="442"/>
      <c r="O41" s="442"/>
      <c r="P41" s="442"/>
      <c r="Q41" s="442"/>
      <c r="R41" s="442"/>
      <c r="S41" s="442"/>
      <c r="T41" s="442"/>
      <c r="U41" s="442"/>
      <c r="V41" s="442"/>
      <c r="W41" s="442"/>
      <c r="X41" s="442"/>
      <c r="Y41" s="442"/>
      <c r="Z41" s="442"/>
      <c r="AA41" s="442"/>
      <c r="AB41" s="442"/>
      <c r="AC41" s="442"/>
      <c r="AD41" s="442"/>
      <c r="AE41" s="442"/>
      <c r="AF41" s="442"/>
      <c r="AG41" s="442"/>
      <c r="AH41" s="442"/>
      <c r="AI41" s="442"/>
      <c r="AJ41" s="442"/>
      <c r="AK41" s="442"/>
      <c r="AL41" s="442"/>
      <c r="AM41" s="442"/>
      <c r="AN41" s="442"/>
      <c r="AO41" s="442"/>
      <c r="AP41" s="442"/>
      <c r="AQ41" s="442"/>
      <c r="AR41" s="442"/>
      <c r="AS41" s="442"/>
      <c r="AT41" s="442"/>
      <c r="AU41" s="442"/>
      <c r="AV41" s="442"/>
      <c r="AW41" s="442"/>
      <c r="AX41" s="442"/>
      <c r="AY41" s="442"/>
      <c r="AZ41" s="443"/>
      <c r="BB41" s="444" t="s">
        <v>180</v>
      </c>
      <c r="BC41" s="445"/>
      <c r="BD41" s="445"/>
      <c r="BE41" s="445"/>
      <c r="BF41" s="445"/>
      <c r="BG41" s="445"/>
      <c r="BH41" s="445"/>
      <c r="BI41" s="445"/>
      <c r="BJ41" s="445"/>
      <c r="BK41" s="446"/>
    </row>
    <row r="42" spans="1:63" ht="18.75" customHeight="1" x14ac:dyDescent="0.15">
      <c r="A42" s="107"/>
      <c r="B42" s="14"/>
      <c r="C42" s="14"/>
      <c r="D42" s="14"/>
      <c r="E42" s="14"/>
      <c r="F42" s="87"/>
      <c r="G42" s="450" t="s">
        <v>340</v>
      </c>
      <c r="H42" s="450"/>
      <c r="I42" s="450"/>
      <c r="J42" s="450"/>
      <c r="K42" s="450"/>
      <c r="L42" s="450"/>
      <c r="M42" s="450"/>
      <c r="N42" s="108" t="s">
        <v>10</v>
      </c>
      <c r="O42" s="323" t="str">
        <f>IF(AV38="","",AV38)</f>
        <v/>
      </c>
      <c r="P42" s="323"/>
      <c r="Q42" s="323"/>
      <c r="R42" s="14" t="s">
        <v>14</v>
      </c>
      <c r="S42" s="323" t="s">
        <v>181</v>
      </c>
      <c r="T42" s="323"/>
      <c r="U42" s="453">
        <v>7000</v>
      </c>
      <c r="V42" s="453"/>
      <c r="W42" s="453"/>
      <c r="X42" s="453"/>
      <c r="Y42" s="323" t="s">
        <v>60</v>
      </c>
      <c r="Z42" s="323"/>
      <c r="AA42" s="323" t="s">
        <v>181</v>
      </c>
      <c r="AB42" s="323"/>
      <c r="AC42" s="326"/>
      <c r="AD42" s="326"/>
      <c r="AE42" s="326"/>
      <c r="AF42" s="326"/>
      <c r="AG42" s="326"/>
      <c r="AH42" s="323" t="s">
        <v>52</v>
      </c>
      <c r="AI42" s="323"/>
      <c r="AJ42" s="323"/>
      <c r="AK42" s="323" t="s">
        <v>182</v>
      </c>
      <c r="AL42" s="323"/>
      <c r="AM42" s="296" t="str">
        <f>IF(O42="","",(O42*U42)*AC42)</f>
        <v/>
      </c>
      <c r="AN42" s="296"/>
      <c r="AO42" s="296"/>
      <c r="AP42" s="296"/>
      <c r="AQ42" s="296"/>
      <c r="AR42" s="296"/>
      <c r="AS42" s="296"/>
      <c r="AT42" s="296"/>
      <c r="AU42" s="296"/>
      <c r="AV42" s="323" t="s">
        <v>60</v>
      </c>
      <c r="AW42" s="323"/>
      <c r="AX42" s="323" t="s">
        <v>345</v>
      </c>
      <c r="AY42" s="323"/>
      <c r="AZ42" s="324"/>
      <c r="BB42" s="447"/>
      <c r="BC42" s="448"/>
      <c r="BD42" s="448"/>
      <c r="BE42" s="448"/>
      <c r="BF42" s="448"/>
      <c r="BG42" s="448"/>
      <c r="BH42" s="448"/>
      <c r="BI42" s="448"/>
      <c r="BJ42" s="448"/>
      <c r="BK42" s="449"/>
    </row>
    <row r="43" spans="1:63" ht="18.75" customHeight="1" x14ac:dyDescent="0.15">
      <c r="A43" s="109"/>
      <c r="B43" s="68"/>
      <c r="C43" s="68"/>
      <c r="D43" s="68"/>
      <c r="E43" s="68"/>
      <c r="F43" s="68"/>
      <c r="G43" s="451" t="s">
        <v>341</v>
      </c>
      <c r="H43" s="451"/>
      <c r="I43" s="451"/>
      <c r="J43" s="451"/>
      <c r="K43" s="451"/>
      <c r="L43" s="451"/>
      <c r="M43" s="451"/>
      <c r="N43" s="110" t="s">
        <v>10</v>
      </c>
      <c r="O43" s="390" t="str">
        <f>IF(AV39="","",AV39)</f>
        <v/>
      </c>
      <c r="P43" s="390"/>
      <c r="Q43" s="390"/>
      <c r="R43" s="68" t="s">
        <v>14</v>
      </c>
      <c r="S43" s="390" t="s">
        <v>181</v>
      </c>
      <c r="T43" s="390"/>
      <c r="U43" s="452">
        <v>7000</v>
      </c>
      <c r="V43" s="452"/>
      <c r="W43" s="452"/>
      <c r="X43" s="452"/>
      <c r="Y43" s="390" t="s">
        <v>60</v>
      </c>
      <c r="Z43" s="390"/>
      <c r="AA43" s="88"/>
      <c r="AB43" s="88"/>
      <c r="AC43" s="88"/>
      <c r="AD43" s="88"/>
      <c r="AE43" s="88"/>
      <c r="AF43" s="88"/>
      <c r="AG43" s="88"/>
      <c r="AH43" s="88"/>
      <c r="AI43" s="88"/>
      <c r="AJ43" s="88"/>
      <c r="AK43" s="390" t="s">
        <v>182</v>
      </c>
      <c r="AL43" s="390"/>
      <c r="AM43" s="298" t="str">
        <f>IF(O43="","",O43*U43)</f>
        <v/>
      </c>
      <c r="AN43" s="298"/>
      <c r="AO43" s="298"/>
      <c r="AP43" s="298"/>
      <c r="AQ43" s="298"/>
      <c r="AR43" s="298"/>
      <c r="AS43" s="298"/>
      <c r="AT43" s="298"/>
      <c r="AU43" s="298"/>
      <c r="AV43" s="390" t="s">
        <v>60</v>
      </c>
      <c r="AW43" s="390"/>
      <c r="AX43" s="390" t="s">
        <v>346</v>
      </c>
      <c r="AY43" s="390"/>
      <c r="AZ43" s="380"/>
      <c r="BB43" s="364" t="s">
        <v>183</v>
      </c>
      <c r="BC43" s="365"/>
      <c r="BD43" s="365"/>
      <c r="BE43" s="365"/>
      <c r="BF43" s="365"/>
      <c r="BG43" s="365"/>
      <c r="BH43" s="365"/>
      <c r="BI43" s="365"/>
      <c r="BJ43" s="365"/>
      <c r="BK43" s="366"/>
    </row>
    <row r="44" spans="1:63" ht="18.75" customHeight="1" x14ac:dyDescent="0.15">
      <c r="A44" s="109"/>
      <c r="B44" s="68"/>
      <c r="C44" s="68"/>
      <c r="D44" s="68"/>
      <c r="E44" s="68"/>
      <c r="F44" s="68"/>
      <c r="G44" s="110"/>
      <c r="H44" s="110"/>
      <c r="I44" s="110"/>
      <c r="J44" s="110"/>
      <c r="K44" s="110"/>
      <c r="L44" s="110"/>
      <c r="M44" s="110"/>
      <c r="N44" s="110"/>
      <c r="O44" s="111"/>
      <c r="P44" s="111"/>
      <c r="Q44" s="111"/>
      <c r="R44" s="68"/>
      <c r="S44" s="111"/>
      <c r="T44" s="111"/>
      <c r="U44" s="112"/>
      <c r="V44" s="455" t="s">
        <v>184</v>
      </c>
      <c r="W44" s="455"/>
      <c r="X44" s="455"/>
      <c r="Y44" s="455"/>
      <c r="Z44" s="455"/>
      <c r="AA44" s="455"/>
      <c r="AB44" s="455"/>
      <c r="AC44" s="455"/>
      <c r="AD44" s="390" t="s">
        <v>182</v>
      </c>
      <c r="AE44" s="390"/>
      <c r="AF44" s="459" t="s">
        <v>185</v>
      </c>
      <c r="AG44" s="459"/>
      <c r="AH44" s="459"/>
      <c r="AI44" s="459"/>
      <c r="AJ44" s="459"/>
      <c r="AK44" s="390" t="s">
        <v>182</v>
      </c>
      <c r="AL44" s="390"/>
      <c r="AM44" s="298" t="str">
        <f>IF(AM42="","",SUM(AM42:AU43))</f>
        <v/>
      </c>
      <c r="AN44" s="298"/>
      <c r="AO44" s="298"/>
      <c r="AP44" s="298"/>
      <c r="AQ44" s="298"/>
      <c r="AR44" s="298"/>
      <c r="AS44" s="298"/>
      <c r="AT44" s="298"/>
      <c r="AU44" s="298"/>
      <c r="AV44" s="390" t="s">
        <v>60</v>
      </c>
      <c r="AW44" s="390"/>
      <c r="AX44" s="111"/>
      <c r="AY44" s="111"/>
      <c r="AZ44" s="105"/>
      <c r="BB44" s="473" t="s">
        <v>186</v>
      </c>
      <c r="BC44" s="474"/>
      <c r="BD44" s="474"/>
      <c r="BE44" s="475"/>
      <c r="BF44" s="325"/>
      <c r="BG44" s="326"/>
      <c r="BH44" s="326"/>
      <c r="BI44" s="326"/>
      <c r="BJ44" s="326"/>
      <c r="BK44" s="327"/>
    </row>
    <row r="45" spans="1:63" ht="18.75" customHeight="1" x14ac:dyDescent="0.15">
      <c r="A45" s="109"/>
      <c r="B45" s="68"/>
      <c r="C45" s="68"/>
      <c r="D45" s="451" t="s">
        <v>342</v>
      </c>
      <c r="E45" s="451"/>
      <c r="F45" s="451"/>
      <c r="G45" s="451"/>
      <c r="H45" s="451"/>
      <c r="I45" s="451"/>
      <c r="J45" s="451"/>
      <c r="K45" s="451"/>
      <c r="L45" s="451"/>
      <c r="M45" s="451"/>
      <c r="N45" s="110" t="s">
        <v>289</v>
      </c>
      <c r="O45" s="390" t="str">
        <f>IF(OR(AV38="",AV40=""),"",SUM(AV38,AV40))</f>
        <v/>
      </c>
      <c r="P45" s="390"/>
      <c r="Q45" s="390"/>
      <c r="R45" s="68" t="s">
        <v>290</v>
      </c>
      <c r="S45" s="390" t="s">
        <v>181</v>
      </c>
      <c r="T45" s="390"/>
      <c r="U45" s="452">
        <v>5000</v>
      </c>
      <c r="V45" s="452"/>
      <c r="W45" s="452"/>
      <c r="X45" s="452"/>
      <c r="Y45" s="390" t="s">
        <v>60</v>
      </c>
      <c r="Z45" s="390"/>
      <c r="AA45" s="390" t="s">
        <v>181</v>
      </c>
      <c r="AB45" s="390"/>
      <c r="AC45" s="454" t="str">
        <f>IF(AC42="","",AC42)</f>
        <v/>
      </c>
      <c r="AD45" s="454"/>
      <c r="AE45" s="454"/>
      <c r="AF45" s="454"/>
      <c r="AG45" s="454"/>
      <c r="AH45" s="390" t="s">
        <v>52</v>
      </c>
      <c r="AI45" s="390"/>
      <c r="AJ45" s="390"/>
      <c r="AK45" s="390" t="s">
        <v>182</v>
      </c>
      <c r="AL45" s="390"/>
      <c r="AM45" s="298" t="str">
        <f>IF(O45="","",(O45*U45)*AC45)</f>
        <v/>
      </c>
      <c r="AN45" s="298"/>
      <c r="AO45" s="298"/>
      <c r="AP45" s="298"/>
      <c r="AQ45" s="298"/>
      <c r="AR45" s="298"/>
      <c r="AS45" s="298"/>
      <c r="AT45" s="298"/>
      <c r="AU45" s="298"/>
      <c r="AV45" s="390" t="s">
        <v>60</v>
      </c>
      <c r="AW45" s="390"/>
      <c r="AX45" s="390" t="s">
        <v>347</v>
      </c>
      <c r="AY45" s="390"/>
      <c r="AZ45" s="380"/>
      <c r="BB45" s="438" t="s">
        <v>187</v>
      </c>
      <c r="BC45" s="439"/>
      <c r="BD45" s="439"/>
      <c r="BE45" s="440"/>
      <c r="BF45" s="328"/>
      <c r="BG45" s="329"/>
      <c r="BH45" s="329"/>
      <c r="BI45" s="329"/>
      <c r="BJ45" s="329"/>
      <c r="BK45" s="330"/>
    </row>
    <row r="46" spans="1:63" ht="18.75" customHeight="1" x14ac:dyDescent="0.15">
      <c r="A46" s="109"/>
      <c r="B46" s="68"/>
      <c r="C46" s="68"/>
      <c r="D46" s="68"/>
      <c r="E46" s="68"/>
      <c r="F46" s="68"/>
      <c r="G46" s="451" t="s">
        <v>341</v>
      </c>
      <c r="H46" s="451"/>
      <c r="I46" s="451"/>
      <c r="J46" s="451"/>
      <c r="K46" s="451"/>
      <c r="L46" s="451"/>
      <c r="M46" s="451"/>
      <c r="N46" s="110" t="s">
        <v>289</v>
      </c>
      <c r="O46" s="390" t="str">
        <f>IF(AV39="","",AV39)</f>
        <v/>
      </c>
      <c r="P46" s="390"/>
      <c r="Q46" s="390"/>
      <c r="R46" s="68" t="s">
        <v>290</v>
      </c>
      <c r="S46" s="390" t="s">
        <v>181</v>
      </c>
      <c r="T46" s="390"/>
      <c r="U46" s="452">
        <v>5000</v>
      </c>
      <c r="V46" s="452"/>
      <c r="W46" s="452"/>
      <c r="X46" s="452"/>
      <c r="Y46" s="390" t="s">
        <v>60</v>
      </c>
      <c r="Z46" s="390"/>
      <c r="AA46" s="68"/>
      <c r="AB46" s="68"/>
      <c r="AC46" s="68"/>
      <c r="AD46" s="68"/>
      <c r="AE46" s="68"/>
      <c r="AF46" s="68"/>
      <c r="AG46" s="68"/>
      <c r="AH46" s="68"/>
      <c r="AI46" s="68"/>
      <c r="AJ46" s="68"/>
      <c r="AK46" s="390" t="s">
        <v>182</v>
      </c>
      <c r="AL46" s="390"/>
      <c r="AM46" s="298" t="str">
        <f>IF(O46="","",O46*U46)</f>
        <v/>
      </c>
      <c r="AN46" s="298"/>
      <c r="AO46" s="298"/>
      <c r="AP46" s="298"/>
      <c r="AQ46" s="298"/>
      <c r="AR46" s="298"/>
      <c r="AS46" s="298"/>
      <c r="AT46" s="298"/>
      <c r="AU46" s="298"/>
      <c r="AV46" s="390" t="s">
        <v>60</v>
      </c>
      <c r="AW46" s="390"/>
      <c r="AX46" s="390" t="s">
        <v>348</v>
      </c>
      <c r="AY46" s="390"/>
      <c r="AZ46" s="380"/>
      <c r="BB46" s="456" t="s">
        <v>188</v>
      </c>
      <c r="BC46" s="457"/>
      <c r="BD46" s="457"/>
      <c r="BE46" s="457"/>
      <c r="BF46" s="457"/>
      <c r="BG46" s="457"/>
      <c r="BH46" s="457"/>
      <c r="BI46" s="457"/>
      <c r="BJ46" s="457"/>
      <c r="BK46" s="458"/>
    </row>
    <row r="47" spans="1:63" ht="18.75" customHeight="1" x14ac:dyDescent="0.15">
      <c r="A47" s="109"/>
      <c r="B47" s="68"/>
      <c r="C47" s="68"/>
      <c r="D47" s="68"/>
      <c r="E47" s="68"/>
      <c r="F47" s="68"/>
      <c r="G47" s="110"/>
      <c r="H47" s="110"/>
      <c r="I47" s="110"/>
      <c r="J47" s="110"/>
      <c r="K47" s="110"/>
      <c r="L47" s="110"/>
      <c r="M47" s="110"/>
      <c r="N47" s="110"/>
      <c r="O47" s="111"/>
      <c r="P47" s="111"/>
      <c r="Q47" s="111"/>
      <c r="R47" s="394" t="str">
        <f>IF(BF39="","□",CHOOSE(BF39,"□","■"))</f>
        <v>□</v>
      </c>
      <c r="S47" s="394"/>
      <c r="T47" s="455" t="s">
        <v>189</v>
      </c>
      <c r="U47" s="455"/>
      <c r="V47" s="455"/>
      <c r="W47" s="455"/>
      <c r="X47" s="455"/>
      <c r="Y47" s="455"/>
      <c r="Z47" s="455"/>
      <c r="AA47" s="455"/>
      <c r="AB47" s="455"/>
      <c r="AC47" s="455"/>
      <c r="AD47" s="390" t="s">
        <v>182</v>
      </c>
      <c r="AE47" s="390"/>
      <c r="AF47" s="459" t="s">
        <v>190</v>
      </c>
      <c r="AG47" s="459"/>
      <c r="AH47" s="459"/>
      <c r="AI47" s="459"/>
      <c r="AJ47" s="459"/>
      <c r="AK47" s="390" t="s">
        <v>182</v>
      </c>
      <c r="AL47" s="390"/>
      <c r="AM47" s="298" t="str">
        <f>IF(R47="□","",SUM(AM45:AU46))</f>
        <v/>
      </c>
      <c r="AN47" s="298"/>
      <c r="AO47" s="298"/>
      <c r="AP47" s="298"/>
      <c r="AQ47" s="298"/>
      <c r="AR47" s="298"/>
      <c r="AS47" s="298"/>
      <c r="AT47" s="298"/>
      <c r="AU47" s="298"/>
      <c r="AV47" s="390" t="s">
        <v>60</v>
      </c>
      <c r="AW47" s="390"/>
      <c r="AX47" s="111"/>
      <c r="AY47" s="111"/>
      <c r="AZ47" s="105"/>
      <c r="BB47" s="322" t="s">
        <v>175</v>
      </c>
      <c r="BC47" s="323"/>
      <c r="BD47" s="323"/>
      <c r="BE47" s="324"/>
      <c r="BF47" s="325"/>
      <c r="BG47" s="326"/>
      <c r="BH47" s="326"/>
      <c r="BI47" s="326"/>
      <c r="BJ47" s="326"/>
      <c r="BK47" s="327"/>
    </row>
    <row r="48" spans="1:63" ht="18.75" customHeight="1" x14ac:dyDescent="0.15">
      <c r="A48" s="109"/>
      <c r="B48" s="68"/>
      <c r="C48" s="68"/>
      <c r="D48" s="68"/>
      <c r="E48" s="68"/>
      <c r="F48" s="68"/>
      <c r="G48" s="110"/>
      <c r="H48" s="110"/>
      <c r="I48" s="110"/>
      <c r="J48" s="110"/>
      <c r="K48" s="110"/>
      <c r="L48" s="110"/>
      <c r="M48" s="110"/>
      <c r="N48" s="110"/>
      <c r="O48" s="111"/>
      <c r="P48" s="111"/>
      <c r="Q48" s="111"/>
      <c r="R48" s="394" t="str">
        <f>IF(BF39="","□",CHOOSE(BF39,"■","□"))</f>
        <v>□</v>
      </c>
      <c r="S48" s="394"/>
      <c r="T48" s="455" t="s">
        <v>191</v>
      </c>
      <c r="U48" s="455"/>
      <c r="V48" s="455"/>
      <c r="W48" s="455"/>
      <c r="X48" s="455"/>
      <c r="Y48" s="455"/>
      <c r="Z48" s="455"/>
      <c r="AA48" s="455"/>
      <c r="AB48" s="455"/>
      <c r="AC48" s="455"/>
      <c r="AD48" s="390" t="s">
        <v>192</v>
      </c>
      <c r="AE48" s="390"/>
      <c r="AF48" s="390"/>
      <c r="AG48" s="390"/>
      <c r="AH48" s="390"/>
      <c r="AI48" s="390"/>
      <c r="AJ48" s="390"/>
      <c r="AK48" s="390"/>
      <c r="AL48" s="390"/>
      <c r="AM48" s="90"/>
      <c r="AN48" s="455" t="s">
        <v>193</v>
      </c>
      <c r="AO48" s="455"/>
      <c r="AP48" s="455"/>
      <c r="AQ48" s="455"/>
      <c r="AR48" s="455"/>
      <c r="AS48" s="90"/>
      <c r="AT48" s="90"/>
      <c r="AU48" s="90"/>
      <c r="AV48" s="90"/>
      <c r="AW48" s="90"/>
      <c r="AX48" s="111"/>
      <c r="AY48" s="111"/>
      <c r="AZ48" s="105"/>
      <c r="BB48" s="331" t="s">
        <v>178</v>
      </c>
      <c r="BC48" s="332"/>
      <c r="BD48" s="332"/>
      <c r="BE48" s="333"/>
      <c r="BF48" s="328"/>
      <c r="BG48" s="329"/>
      <c r="BH48" s="329"/>
      <c r="BI48" s="329"/>
      <c r="BJ48" s="329"/>
      <c r="BK48" s="330"/>
    </row>
    <row r="49" spans="1:63" ht="18.75" customHeight="1" x14ac:dyDescent="0.15">
      <c r="A49" s="109"/>
      <c r="B49" s="88"/>
      <c r="C49" s="88"/>
      <c r="D49" s="88"/>
      <c r="E49" s="68"/>
      <c r="F49" s="88"/>
      <c r="G49" s="88"/>
      <c r="H49" s="394" t="s">
        <v>276</v>
      </c>
      <c r="I49" s="394"/>
      <c r="J49" s="205" t="s">
        <v>194</v>
      </c>
      <c r="K49" s="205"/>
      <c r="L49" s="205"/>
      <c r="M49" s="205"/>
      <c r="N49" s="205"/>
      <c r="O49" s="205"/>
      <c r="P49" s="205"/>
      <c r="Q49" s="205"/>
      <c r="R49" s="390" t="s">
        <v>182</v>
      </c>
      <c r="S49" s="390"/>
      <c r="T49" s="205" t="s">
        <v>195</v>
      </c>
      <c r="U49" s="205"/>
      <c r="V49" s="205"/>
      <c r="W49" s="205"/>
      <c r="X49" s="205"/>
      <c r="Y49" s="205"/>
      <c r="Z49" s="205"/>
      <c r="AA49" s="205"/>
      <c r="AB49" s="205" t="s">
        <v>181</v>
      </c>
      <c r="AC49" s="205"/>
      <c r="AD49" s="460">
        <v>0.5</v>
      </c>
      <c r="AE49" s="460"/>
      <c r="AF49" s="138"/>
      <c r="AG49" s="139"/>
      <c r="AH49" s="139"/>
      <c r="AI49" s="138"/>
      <c r="AJ49" s="138"/>
      <c r="AK49" s="390" t="s">
        <v>182</v>
      </c>
      <c r="AL49" s="390"/>
      <c r="AM49" s="298"/>
      <c r="AN49" s="298"/>
      <c r="AO49" s="298"/>
      <c r="AP49" s="298"/>
      <c r="AQ49" s="298"/>
      <c r="AR49" s="298"/>
      <c r="AS49" s="298"/>
      <c r="AT49" s="298"/>
      <c r="AU49" s="298"/>
      <c r="AV49" s="390" t="s">
        <v>60</v>
      </c>
      <c r="AW49" s="390"/>
      <c r="AX49" s="68"/>
      <c r="AY49" s="68"/>
      <c r="AZ49" s="113"/>
      <c r="BB49" s="456" t="s">
        <v>196</v>
      </c>
      <c r="BC49" s="457"/>
      <c r="BD49" s="457"/>
      <c r="BE49" s="457"/>
      <c r="BF49" s="457"/>
      <c r="BG49" s="457"/>
      <c r="BH49" s="457"/>
      <c r="BI49" s="457"/>
      <c r="BJ49" s="457"/>
      <c r="BK49" s="458"/>
    </row>
    <row r="50" spans="1:63" ht="18.75" customHeight="1" x14ac:dyDescent="0.15">
      <c r="A50" s="109"/>
      <c r="B50" s="88"/>
      <c r="C50" s="88"/>
      <c r="D50" s="88"/>
      <c r="E50" s="68"/>
      <c r="F50" s="88"/>
      <c r="G50" s="88"/>
      <c r="H50" s="394" t="s">
        <v>276</v>
      </c>
      <c r="I50" s="394"/>
      <c r="J50" s="205" t="s">
        <v>197</v>
      </c>
      <c r="K50" s="205"/>
      <c r="L50" s="205"/>
      <c r="M50" s="205"/>
      <c r="N50" s="205"/>
      <c r="O50" s="205"/>
      <c r="P50" s="205"/>
      <c r="Q50" s="205"/>
      <c r="R50" s="390" t="s">
        <v>182</v>
      </c>
      <c r="S50" s="390"/>
      <c r="T50" s="205" t="s">
        <v>198</v>
      </c>
      <c r="U50" s="205"/>
      <c r="V50" s="205"/>
      <c r="W50" s="205"/>
      <c r="X50" s="205"/>
      <c r="Y50" s="205"/>
      <c r="Z50" s="205"/>
      <c r="AA50" s="205"/>
      <c r="AB50" s="205" t="s">
        <v>181</v>
      </c>
      <c r="AC50" s="205"/>
      <c r="AD50" s="460">
        <v>0.5</v>
      </c>
      <c r="AE50" s="460"/>
      <c r="AF50" s="140" t="s">
        <v>199</v>
      </c>
      <c r="AG50" s="205" t="s">
        <v>181</v>
      </c>
      <c r="AH50" s="205"/>
      <c r="AI50" s="460">
        <v>0.2</v>
      </c>
      <c r="AJ50" s="460"/>
      <c r="AK50" s="390" t="s">
        <v>182</v>
      </c>
      <c r="AL50" s="390"/>
      <c r="AM50" s="298"/>
      <c r="AN50" s="298"/>
      <c r="AO50" s="298"/>
      <c r="AP50" s="298"/>
      <c r="AQ50" s="298"/>
      <c r="AR50" s="298"/>
      <c r="AS50" s="298"/>
      <c r="AT50" s="298"/>
      <c r="AU50" s="298"/>
      <c r="AV50" s="390" t="s">
        <v>60</v>
      </c>
      <c r="AW50" s="390"/>
      <c r="AX50" s="68"/>
      <c r="AY50" s="68"/>
      <c r="AZ50" s="113"/>
      <c r="BB50" s="322" t="s">
        <v>175</v>
      </c>
      <c r="BC50" s="323"/>
      <c r="BD50" s="323"/>
      <c r="BE50" s="324"/>
      <c r="BF50" s="325"/>
      <c r="BG50" s="326"/>
      <c r="BH50" s="326"/>
      <c r="BI50" s="326"/>
      <c r="BJ50" s="326"/>
      <c r="BK50" s="327"/>
    </row>
    <row r="51" spans="1:63" ht="18.75" customHeight="1" x14ac:dyDescent="0.15">
      <c r="A51" s="109"/>
      <c r="B51" s="68"/>
      <c r="C51" s="68"/>
      <c r="D51" s="68"/>
      <c r="E51" s="68"/>
      <c r="F51" s="68"/>
      <c r="G51" s="68"/>
      <c r="H51" s="68"/>
      <c r="I51" s="68"/>
      <c r="J51" s="68"/>
      <c r="K51" s="68"/>
      <c r="L51" s="68"/>
      <c r="M51" s="68"/>
      <c r="N51" s="68"/>
      <c r="O51" s="68"/>
      <c r="P51" s="68"/>
      <c r="Q51" s="68"/>
      <c r="R51" s="68"/>
      <c r="S51" s="68"/>
      <c r="T51" s="68"/>
      <c r="U51" s="68"/>
      <c r="V51" s="68"/>
      <c r="W51" s="68"/>
      <c r="X51" s="68"/>
      <c r="Y51" s="68"/>
      <c r="Z51" s="68"/>
      <c r="AA51" s="68"/>
      <c r="AB51" s="68"/>
      <c r="AC51" s="68"/>
      <c r="AD51" s="68"/>
      <c r="AE51" s="68"/>
      <c r="AF51" s="68"/>
      <c r="AG51" s="68"/>
      <c r="AH51" s="68"/>
      <c r="AI51" s="68"/>
      <c r="AJ51" s="68"/>
      <c r="AK51" s="68"/>
      <c r="AL51" s="68"/>
      <c r="AM51" s="68"/>
      <c r="AN51" s="68"/>
      <c r="AO51" s="68"/>
      <c r="AP51" s="68"/>
      <c r="AQ51" s="68"/>
      <c r="AR51" s="68"/>
      <c r="AS51" s="68"/>
      <c r="AT51" s="68"/>
      <c r="AU51" s="68"/>
      <c r="AV51" s="68"/>
      <c r="AW51" s="68"/>
      <c r="AX51" s="68"/>
      <c r="AY51" s="68"/>
      <c r="AZ51" s="113"/>
      <c r="BB51" s="331" t="s">
        <v>178</v>
      </c>
      <c r="BC51" s="332"/>
      <c r="BD51" s="332"/>
      <c r="BE51" s="333"/>
      <c r="BF51" s="328"/>
      <c r="BG51" s="329"/>
      <c r="BH51" s="329"/>
      <c r="BI51" s="329"/>
      <c r="BJ51" s="329"/>
      <c r="BK51" s="330"/>
    </row>
    <row r="52" spans="1:63" ht="18.75" customHeight="1" x14ac:dyDescent="0.15">
      <c r="A52" s="109"/>
      <c r="B52" s="114"/>
      <c r="C52" s="114"/>
      <c r="D52" s="114" t="s">
        <v>200</v>
      </c>
      <c r="E52" s="114"/>
      <c r="F52" s="114"/>
      <c r="G52" s="114"/>
      <c r="H52" s="114"/>
      <c r="I52" s="114"/>
      <c r="J52" s="114"/>
      <c r="K52" s="114"/>
      <c r="L52" s="114"/>
      <c r="M52" s="114"/>
      <c r="N52" s="114"/>
      <c r="O52" s="114"/>
      <c r="P52" s="114"/>
      <c r="Q52" s="114"/>
      <c r="R52" s="114"/>
      <c r="S52" s="114"/>
      <c r="T52" s="114"/>
      <c r="U52" s="114"/>
      <c r="V52" s="114"/>
      <c r="W52" s="114"/>
      <c r="X52" s="114"/>
      <c r="Y52" s="114"/>
      <c r="Z52" s="114"/>
      <c r="AA52" s="114"/>
      <c r="AB52" s="114"/>
      <c r="AC52" s="114"/>
      <c r="AD52" s="114"/>
      <c r="AE52" s="114"/>
      <c r="AF52" s="114"/>
      <c r="AG52" s="114"/>
      <c r="AH52" s="114"/>
      <c r="AI52" s="114"/>
      <c r="AJ52" s="114"/>
      <c r="AK52" s="114"/>
      <c r="AL52" s="114"/>
      <c r="AM52" s="114"/>
      <c r="AN52" s="114"/>
      <c r="AO52" s="114"/>
      <c r="AP52" s="114"/>
      <c r="AQ52" s="114"/>
      <c r="AR52" s="114"/>
      <c r="AS52" s="114"/>
      <c r="AT52" s="114"/>
      <c r="AU52" s="114"/>
      <c r="AV52" s="114"/>
      <c r="AW52" s="114"/>
      <c r="AX52" s="114"/>
      <c r="AY52" s="114"/>
      <c r="AZ52" s="115"/>
      <c r="BB52" s="456" t="s">
        <v>201</v>
      </c>
      <c r="BC52" s="457"/>
      <c r="BD52" s="457"/>
      <c r="BE52" s="457"/>
      <c r="BF52" s="457"/>
      <c r="BG52" s="457"/>
      <c r="BH52" s="457"/>
      <c r="BI52" s="457"/>
      <c r="BJ52" s="457"/>
      <c r="BK52" s="458"/>
    </row>
    <row r="53" spans="1:63" ht="18.75" customHeight="1" x14ac:dyDescent="0.15">
      <c r="A53" s="116"/>
      <c r="B53" s="24"/>
      <c r="C53" s="24"/>
      <c r="D53" s="117" t="s">
        <v>288</v>
      </c>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95"/>
      <c r="BB53" s="322" t="s">
        <v>175</v>
      </c>
      <c r="BC53" s="323"/>
      <c r="BD53" s="323"/>
      <c r="BE53" s="324"/>
      <c r="BF53" s="325"/>
      <c r="BG53" s="326"/>
      <c r="BH53" s="326"/>
      <c r="BI53" s="326"/>
      <c r="BJ53" s="326"/>
      <c r="BK53" s="327"/>
    </row>
    <row r="54" spans="1:63" ht="18.75" customHeight="1" x14ac:dyDescent="0.15">
      <c r="B54" s="468" t="s">
        <v>180</v>
      </c>
      <c r="C54" s="468"/>
      <c r="D54" s="468"/>
      <c r="E54" s="468"/>
      <c r="F54" s="468"/>
      <c r="G54" s="468"/>
      <c r="H54" s="468"/>
      <c r="I54" s="468"/>
      <c r="J54" s="468"/>
      <c r="K54" s="468"/>
      <c r="L54" s="468"/>
      <c r="M54" s="468"/>
      <c r="AA54" s="2" t="s">
        <v>336</v>
      </c>
      <c r="BB54" s="331" t="s">
        <v>178</v>
      </c>
      <c r="BC54" s="332"/>
      <c r="BD54" s="332"/>
      <c r="BE54" s="333"/>
      <c r="BF54" s="328"/>
      <c r="BG54" s="329"/>
      <c r="BH54" s="329"/>
      <c r="BI54" s="329"/>
      <c r="BJ54" s="329"/>
      <c r="BK54" s="330"/>
    </row>
    <row r="55" spans="1:63" ht="18.75" customHeight="1" x14ac:dyDescent="0.15">
      <c r="B55" s="461" t="str">
        <f>IF(BF44="","□",CHOOSE(BF44,"■","□"))</f>
        <v>□</v>
      </c>
      <c r="C55" s="461"/>
      <c r="D55" s="2" t="s">
        <v>183</v>
      </c>
      <c r="AA55" s="469" t="str">
        <f>IF(BF65="","□",CHOOSE(BF65,"■","□"))</f>
        <v>□</v>
      </c>
      <c r="AB55" s="469"/>
      <c r="AC55" s="118" t="s">
        <v>311</v>
      </c>
      <c r="AD55" s="118"/>
      <c r="AE55" s="118"/>
      <c r="AF55" s="118"/>
      <c r="AG55" s="118"/>
      <c r="AH55" s="118"/>
      <c r="AI55" s="118"/>
      <c r="AJ55" s="118"/>
      <c r="AK55" s="118"/>
      <c r="AL55" s="118"/>
      <c r="AM55" s="118"/>
      <c r="AN55" s="118"/>
      <c r="AO55" s="118"/>
      <c r="AP55" s="118"/>
      <c r="BB55" s="462" t="s">
        <v>202</v>
      </c>
      <c r="BC55" s="463"/>
      <c r="BD55" s="463"/>
      <c r="BE55" s="463"/>
      <c r="BF55" s="463"/>
      <c r="BG55" s="463"/>
      <c r="BH55" s="463"/>
      <c r="BI55" s="463"/>
      <c r="BJ55" s="463"/>
      <c r="BK55" s="464"/>
    </row>
    <row r="56" spans="1:63" ht="18.75" customHeight="1" x14ac:dyDescent="0.15">
      <c r="B56" s="461" t="str">
        <f>IF(BF47="","□",CHOOSE(BF47,"■","□"))</f>
        <v>□</v>
      </c>
      <c r="C56" s="461"/>
      <c r="D56" s="2" t="s">
        <v>188</v>
      </c>
      <c r="AA56" s="469" t="str">
        <f>IF(BF69="","□",CHOOSE(BF69,"■","□"))</f>
        <v>□</v>
      </c>
      <c r="AB56" s="469"/>
      <c r="AC56" s="118" t="s">
        <v>329</v>
      </c>
      <c r="AD56" s="118"/>
      <c r="AE56" s="118"/>
      <c r="AF56" s="118"/>
      <c r="AG56" s="118"/>
      <c r="AH56" s="118"/>
      <c r="AI56" s="118"/>
      <c r="AJ56" s="118"/>
      <c r="AK56" s="118"/>
      <c r="AL56" s="118"/>
      <c r="AM56" s="118"/>
      <c r="AN56" s="118"/>
      <c r="AO56" s="118"/>
      <c r="AP56" s="118"/>
      <c r="BB56" s="465"/>
      <c r="BC56" s="466"/>
      <c r="BD56" s="466"/>
      <c r="BE56" s="466"/>
      <c r="BF56" s="466"/>
      <c r="BG56" s="466"/>
      <c r="BH56" s="466"/>
      <c r="BI56" s="466"/>
      <c r="BJ56" s="466"/>
      <c r="BK56" s="467"/>
    </row>
    <row r="57" spans="1:63" ht="18.75" customHeight="1" x14ac:dyDescent="0.15">
      <c r="B57" s="461" t="str">
        <f>IF(BF50="","□",CHOOSE(BF50,"■","□"))</f>
        <v>□</v>
      </c>
      <c r="C57" s="461"/>
      <c r="D57" s="2" t="s">
        <v>196</v>
      </c>
      <c r="AA57" s="469"/>
      <c r="AB57" s="469"/>
      <c r="AC57" s="118"/>
      <c r="AD57" s="118"/>
      <c r="AE57" s="118"/>
      <c r="AF57" s="118"/>
      <c r="AG57" s="118"/>
      <c r="AH57" s="118"/>
      <c r="AI57" s="118"/>
      <c r="AJ57" s="118"/>
      <c r="AK57" s="118"/>
      <c r="AL57" s="118"/>
      <c r="AM57" s="118"/>
      <c r="AN57" s="118"/>
      <c r="BB57" s="322" t="s">
        <v>203</v>
      </c>
      <c r="BC57" s="323"/>
      <c r="BD57" s="323"/>
      <c r="BE57" s="324"/>
      <c r="BF57" s="325"/>
      <c r="BG57" s="326"/>
      <c r="BH57" s="326"/>
      <c r="BI57" s="326"/>
      <c r="BJ57" s="326"/>
      <c r="BK57" s="327"/>
    </row>
    <row r="58" spans="1:63" ht="18.75" customHeight="1" x14ac:dyDescent="0.15">
      <c r="B58" s="461" t="str">
        <f>IF(BF53="","□",CHOOSE(BF53,"■","□"))</f>
        <v>□</v>
      </c>
      <c r="C58" s="461"/>
      <c r="D58" s="2" t="s">
        <v>201</v>
      </c>
      <c r="AA58" s="118"/>
      <c r="AB58" s="118"/>
      <c r="AC58" s="118"/>
      <c r="AD58" s="118"/>
      <c r="AE58" s="118"/>
      <c r="AF58" s="118"/>
      <c r="AG58" s="118"/>
      <c r="AH58" s="118"/>
      <c r="AI58" s="118"/>
      <c r="AJ58" s="118"/>
      <c r="AK58" s="118"/>
      <c r="AL58" s="118"/>
      <c r="AM58" s="118"/>
      <c r="AN58" s="118"/>
      <c r="BB58" s="331" t="s">
        <v>204</v>
      </c>
      <c r="BC58" s="332"/>
      <c r="BD58" s="332"/>
      <c r="BE58" s="333"/>
      <c r="BF58" s="328"/>
      <c r="BG58" s="329"/>
      <c r="BH58" s="329"/>
      <c r="BI58" s="329"/>
      <c r="BJ58" s="329"/>
      <c r="BK58" s="330"/>
    </row>
    <row r="59" spans="1:63" ht="18.75" customHeight="1" x14ac:dyDescent="0.15">
      <c r="B59" s="461" t="str">
        <f>IF(BF57="","□",CHOOSE(BF57,"■","□"))</f>
        <v>□</v>
      </c>
      <c r="C59" s="461"/>
      <c r="D59" s="2" t="s">
        <v>202</v>
      </c>
      <c r="BB59" s="316" t="s">
        <v>205</v>
      </c>
      <c r="BC59" s="317"/>
      <c r="BD59" s="317"/>
      <c r="BE59" s="317"/>
      <c r="BF59" s="317"/>
      <c r="BG59" s="317"/>
      <c r="BH59" s="317"/>
      <c r="BI59" s="317"/>
      <c r="BJ59" s="317"/>
      <c r="BK59" s="318"/>
    </row>
    <row r="60" spans="1:63" ht="18.75" customHeight="1" x14ac:dyDescent="0.15">
      <c r="B60" s="461" t="str">
        <f>IF(BF61="","□",CHOOSE(BF61,"■","□"))</f>
        <v>□</v>
      </c>
      <c r="C60" s="461"/>
      <c r="D60" s="118" t="s">
        <v>206</v>
      </c>
      <c r="E60" s="118"/>
      <c r="F60" s="118"/>
      <c r="G60" s="118"/>
      <c r="H60" s="118"/>
      <c r="I60" s="118"/>
      <c r="J60" s="118"/>
      <c r="K60" s="118"/>
      <c r="L60" s="118"/>
      <c r="M60" s="118"/>
      <c r="N60" s="118"/>
      <c r="O60" s="118"/>
      <c r="P60" s="118"/>
      <c r="Q60" s="118"/>
      <c r="R60" s="118"/>
      <c r="S60" s="118"/>
      <c r="T60" s="118"/>
      <c r="U60" s="118"/>
      <c r="V60" s="118"/>
      <c r="BB60" s="319"/>
      <c r="BC60" s="320"/>
      <c r="BD60" s="320"/>
      <c r="BE60" s="320"/>
      <c r="BF60" s="320"/>
      <c r="BG60" s="320"/>
      <c r="BH60" s="320"/>
      <c r="BI60" s="320"/>
      <c r="BJ60" s="320"/>
      <c r="BK60" s="321"/>
    </row>
    <row r="61" spans="1:63" ht="18.75" customHeight="1" x14ac:dyDescent="0.15">
      <c r="D61" s="119"/>
      <c r="E61" s="119"/>
      <c r="F61" s="119"/>
      <c r="G61" s="470" t="s">
        <v>207</v>
      </c>
      <c r="H61" s="470"/>
      <c r="I61" s="470"/>
      <c r="J61" s="470"/>
      <c r="K61" s="470"/>
      <c r="L61" s="470"/>
      <c r="M61" s="470"/>
      <c r="N61" s="470"/>
      <c r="O61" s="470"/>
      <c r="P61" s="470"/>
      <c r="Q61" s="470"/>
      <c r="R61" s="470"/>
      <c r="S61" s="470"/>
      <c r="T61" s="468" t="s">
        <v>208</v>
      </c>
      <c r="U61" s="468"/>
      <c r="V61" s="468" t="str">
        <f>IF(AND(B55="□",B56="□",B57="□",B58="□",B59="□",B60="□",AA55="□",AA56="□"),"",COUNTIF(B55:C60,"■")+COUNTIF(AA55:AA56,"■"))</f>
        <v/>
      </c>
      <c r="W61" s="468"/>
      <c r="X61" s="468"/>
      <c r="Y61" s="468" t="s">
        <v>57</v>
      </c>
      <c r="Z61" s="468"/>
      <c r="AA61" s="468"/>
      <c r="AB61" s="468"/>
      <c r="AC61" s="468" t="s">
        <v>181</v>
      </c>
      <c r="AD61" s="468"/>
      <c r="AE61" s="471">
        <v>4</v>
      </c>
      <c r="AF61" s="471"/>
      <c r="AG61" s="471"/>
      <c r="AH61" s="468" t="s">
        <v>81</v>
      </c>
      <c r="AI61" s="468"/>
      <c r="AJ61" s="468"/>
      <c r="AK61" s="468"/>
      <c r="AL61" s="468" t="s">
        <v>182</v>
      </c>
      <c r="AM61" s="468"/>
      <c r="AN61" s="468" t="str">
        <f>IF(V61="","",V61*AE61)</f>
        <v/>
      </c>
      <c r="AO61" s="468"/>
      <c r="AP61" s="468"/>
      <c r="AQ61" s="468" t="s">
        <v>81</v>
      </c>
      <c r="AR61" s="468"/>
      <c r="AS61" s="468"/>
      <c r="AT61" s="468"/>
      <c r="BB61" s="322" t="s">
        <v>175</v>
      </c>
      <c r="BC61" s="323"/>
      <c r="BD61" s="323"/>
      <c r="BE61" s="324"/>
      <c r="BF61" s="325"/>
      <c r="BG61" s="326"/>
      <c r="BH61" s="326"/>
      <c r="BI61" s="326"/>
      <c r="BJ61" s="326"/>
      <c r="BK61" s="327"/>
    </row>
    <row r="62" spans="1:63" ht="18.75" customHeight="1" x14ac:dyDescent="0.15">
      <c r="D62" s="119"/>
      <c r="E62" s="119"/>
      <c r="F62" s="119"/>
      <c r="G62" s="470"/>
      <c r="H62" s="470"/>
      <c r="I62" s="470"/>
      <c r="J62" s="470"/>
      <c r="K62" s="470"/>
      <c r="L62" s="470"/>
      <c r="M62" s="470"/>
      <c r="N62" s="470"/>
      <c r="O62" s="470"/>
      <c r="P62" s="470"/>
      <c r="Q62" s="470"/>
      <c r="R62" s="470"/>
      <c r="S62" s="470"/>
      <c r="T62" s="468"/>
      <c r="U62" s="468"/>
      <c r="V62" s="468"/>
      <c r="W62" s="468"/>
      <c r="X62" s="468"/>
      <c r="Y62" s="468"/>
      <c r="Z62" s="468"/>
      <c r="AA62" s="468"/>
      <c r="AB62" s="468"/>
      <c r="AC62" s="468"/>
      <c r="AD62" s="468"/>
      <c r="AE62" s="471"/>
      <c r="AF62" s="471"/>
      <c r="AG62" s="471"/>
      <c r="AH62" s="468"/>
      <c r="AI62" s="468"/>
      <c r="AJ62" s="468"/>
      <c r="AK62" s="468"/>
      <c r="AL62" s="468"/>
      <c r="AM62" s="468"/>
      <c r="AN62" s="468"/>
      <c r="AO62" s="468"/>
      <c r="AP62" s="468"/>
      <c r="AQ62" s="468"/>
      <c r="AR62" s="468"/>
      <c r="AS62" s="468"/>
      <c r="AT62" s="468"/>
      <c r="BB62" s="331" t="s">
        <v>178</v>
      </c>
      <c r="BC62" s="332"/>
      <c r="BD62" s="332"/>
      <c r="BE62" s="333"/>
      <c r="BF62" s="328"/>
      <c r="BG62" s="329"/>
      <c r="BH62" s="329"/>
      <c r="BI62" s="329"/>
      <c r="BJ62" s="329"/>
      <c r="BK62" s="330"/>
    </row>
    <row r="63" spans="1:63" ht="18.75" customHeight="1" x14ac:dyDescent="0.15">
      <c r="BB63" s="316" t="s">
        <v>311</v>
      </c>
      <c r="BC63" s="317"/>
      <c r="BD63" s="317"/>
      <c r="BE63" s="317"/>
      <c r="BF63" s="317"/>
      <c r="BG63" s="317"/>
      <c r="BH63" s="317"/>
      <c r="BI63" s="317"/>
      <c r="BJ63" s="317"/>
      <c r="BK63" s="318"/>
    </row>
    <row r="64" spans="1:63" ht="18.75" customHeight="1" x14ac:dyDescent="0.15">
      <c r="BB64" s="319"/>
      <c r="BC64" s="320"/>
      <c r="BD64" s="320"/>
      <c r="BE64" s="320"/>
      <c r="BF64" s="320"/>
      <c r="BG64" s="320"/>
      <c r="BH64" s="320"/>
      <c r="BI64" s="320"/>
      <c r="BJ64" s="320"/>
      <c r="BK64" s="321"/>
    </row>
    <row r="65" spans="54:63" ht="18.75" customHeight="1" x14ac:dyDescent="0.15">
      <c r="BB65" s="322" t="s">
        <v>175</v>
      </c>
      <c r="BC65" s="323"/>
      <c r="BD65" s="323"/>
      <c r="BE65" s="324"/>
      <c r="BF65" s="325"/>
      <c r="BG65" s="326"/>
      <c r="BH65" s="326"/>
      <c r="BI65" s="326"/>
      <c r="BJ65" s="326"/>
      <c r="BK65" s="327"/>
    </row>
    <row r="66" spans="54:63" ht="18.75" customHeight="1" x14ac:dyDescent="0.15">
      <c r="BB66" s="331" t="s">
        <v>178</v>
      </c>
      <c r="BC66" s="332"/>
      <c r="BD66" s="332"/>
      <c r="BE66" s="333"/>
      <c r="BF66" s="328"/>
      <c r="BG66" s="329"/>
      <c r="BH66" s="329"/>
      <c r="BI66" s="329"/>
      <c r="BJ66" s="329"/>
      <c r="BK66" s="330"/>
    </row>
    <row r="67" spans="54:63" ht="18.75" customHeight="1" x14ac:dyDescent="0.15">
      <c r="BB67" s="316" t="s">
        <v>337</v>
      </c>
      <c r="BC67" s="317"/>
      <c r="BD67" s="317"/>
      <c r="BE67" s="317"/>
      <c r="BF67" s="317"/>
      <c r="BG67" s="317"/>
      <c r="BH67" s="317"/>
      <c r="BI67" s="317"/>
      <c r="BJ67" s="317"/>
      <c r="BK67" s="318"/>
    </row>
    <row r="68" spans="54:63" ht="18.75" customHeight="1" x14ac:dyDescent="0.15">
      <c r="BB68" s="319"/>
      <c r="BC68" s="320"/>
      <c r="BD68" s="320"/>
      <c r="BE68" s="320"/>
      <c r="BF68" s="320"/>
      <c r="BG68" s="320"/>
      <c r="BH68" s="320"/>
      <c r="BI68" s="320"/>
      <c r="BJ68" s="320"/>
      <c r="BK68" s="321"/>
    </row>
    <row r="69" spans="54:63" ht="18.75" customHeight="1" x14ac:dyDescent="0.15">
      <c r="BB69" s="322" t="s">
        <v>175</v>
      </c>
      <c r="BC69" s="323"/>
      <c r="BD69" s="323"/>
      <c r="BE69" s="324"/>
      <c r="BF69" s="325"/>
      <c r="BG69" s="326"/>
      <c r="BH69" s="326"/>
      <c r="BI69" s="326"/>
      <c r="BJ69" s="326"/>
      <c r="BK69" s="327"/>
    </row>
    <row r="70" spans="54:63" ht="18.75" customHeight="1" x14ac:dyDescent="0.15">
      <c r="BB70" s="331" t="s">
        <v>178</v>
      </c>
      <c r="BC70" s="332"/>
      <c r="BD70" s="332"/>
      <c r="BE70" s="333"/>
      <c r="BF70" s="328"/>
      <c r="BG70" s="329"/>
      <c r="BH70" s="329"/>
      <c r="BI70" s="329"/>
      <c r="BJ70" s="329"/>
      <c r="BK70" s="330"/>
    </row>
    <row r="71" spans="54:63" ht="18.75" customHeight="1" x14ac:dyDescent="0.15"/>
    <row r="72" spans="54:63" ht="18.75" customHeight="1" x14ac:dyDescent="0.15"/>
    <row r="73" spans="54:63" ht="18.75" customHeight="1" x14ac:dyDescent="0.15"/>
    <row r="74" spans="54:63" ht="18.75" customHeight="1" x14ac:dyDescent="0.15"/>
    <row r="75" spans="54:63" ht="18.75" customHeight="1" x14ac:dyDescent="0.15"/>
    <row r="76" spans="54:63" ht="18.75" customHeight="1" x14ac:dyDescent="0.15"/>
    <row r="77" spans="54:63" ht="18.75" customHeight="1" x14ac:dyDescent="0.15"/>
    <row r="78" spans="54:63" ht="18.75" customHeight="1" x14ac:dyDescent="0.15"/>
    <row r="79" spans="54:63" ht="18.75" customHeight="1" x14ac:dyDescent="0.15"/>
    <row r="80" spans="54:63"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sheetData>
  <sheetProtection formatCells="0" formatRows="0" selectLockedCells="1"/>
  <mergeCells count="390">
    <mergeCell ref="S14:W14"/>
    <mergeCell ref="AC14:AG14"/>
    <mergeCell ref="AM14:AQ14"/>
    <mergeCell ref="AL61:AM62"/>
    <mergeCell ref="AN61:AP62"/>
    <mergeCell ref="AQ61:AT62"/>
    <mergeCell ref="BB61:BE61"/>
    <mergeCell ref="BF61:BK62"/>
    <mergeCell ref="BB62:BE62"/>
    <mergeCell ref="AK49:AL49"/>
    <mergeCell ref="AM49:AU49"/>
    <mergeCell ref="AV49:AW49"/>
    <mergeCell ref="BB49:BK49"/>
    <mergeCell ref="V44:AC44"/>
    <mergeCell ref="AD44:AE44"/>
    <mergeCell ref="AF44:AJ44"/>
    <mergeCell ref="AK44:AL44"/>
    <mergeCell ref="AM44:AU44"/>
    <mergeCell ref="AV44:AW44"/>
    <mergeCell ref="BB44:BE44"/>
    <mergeCell ref="BF44:BK45"/>
    <mergeCell ref="AM45:AU45"/>
    <mergeCell ref="AV45:AW45"/>
    <mergeCell ref="AX45:AZ45"/>
    <mergeCell ref="B59:C59"/>
    <mergeCell ref="BB59:BK60"/>
    <mergeCell ref="B60:C60"/>
    <mergeCell ref="G61:S62"/>
    <mergeCell ref="T61:U62"/>
    <mergeCell ref="V61:X62"/>
    <mergeCell ref="Y61:AB62"/>
    <mergeCell ref="AC61:AD62"/>
    <mergeCell ref="AE61:AG62"/>
    <mergeCell ref="AH61:AK62"/>
    <mergeCell ref="B55:C55"/>
    <mergeCell ref="BB55:BK56"/>
    <mergeCell ref="B56:C56"/>
    <mergeCell ref="B57:C57"/>
    <mergeCell ref="BB57:BE57"/>
    <mergeCell ref="BF57:BK58"/>
    <mergeCell ref="B58:C58"/>
    <mergeCell ref="BB58:BE58"/>
    <mergeCell ref="BF50:BK51"/>
    <mergeCell ref="BB51:BE51"/>
    <mergeCell ref="BB52:BK52"/>
    <mergeCell ref="BB53:BE53"/>
    <mergeCell ref="BF53:BK54"/>
    <mergeCell ref="B54:M54"/>
    <mergeCell ref="BB54:BE54"/>
    <mergeCell ref="AG50:AH50"/>
    <mergeCell ref="AI50:AJ50"/>
    <mergeCell ref="AK50:AL50"/>
    <mergeCell ref="AM50:AU50"/>
    <mergeCell ref="AV50:AW50"/>
    <mergeCell ref="BB50:BE50"/>
    <mergeCell ref="AA55:AB55"/>
    <mergeCell ref="AA56:AB56"/>
    <mergeCell ref="AA57:AB57"/>
    <mergeCell ref="H50:I50"/>
    <mergeCell ref="J50:Q50"/>
    <mergeCell ref="R50:S50"/>
    <mergeCell ref="T50:AA50"/>
    <mergeCell ref="AB50:AC50"/>
    <mergeCell ref="AD50:AE50"/>
    <mergeCell ref="H49:I49"/>
    <mergeCell ref="J49:Q49"/>
    <mergeCell ref="R49:S49"/>
    <mergeCell ref="T49:AA49"/>
    <mergeCell ref="AB49:AC49"/>
    <mergeCell ref="AD49:AE49"/>
    <mergeCell ref="G46:M46"/>
    <mergeCell ref="O46:Q46"/>
    <mergeCell ref="S46:T46"/>
    <mergeCell ref="U46:X46"/>
    <mergeCell ref="Y46:Z46"/>
    <mergeCell ref="AK46:AL46"/>
    <mergeCell ref="AV47:AW47"/>
    <mergeCell ref="BB47:BE47"/>
    <mergeCell ref="BF47:BK48"/>
    <mergeCell ref="R48:S48"/>
    <mergeCell ref="T48:AC48"/>
    <mergeCell ref="AD48:AL48"/>
    <mergeCell ref="AN48:AR48"/>
    <mergeCell ref="BB48:BE48"/>
    <mergeCell ref="AM46:AU46"/>
    <mergeCell ref="AV46:AW46"/>
    <mergeCell ref="AX46:AZ46"/>
    <mergeCell ref="BB46:BK46"/>
    <mergeCell ref="R47:S47"/>
    <mergeCell ref="T47:AC47"/>
    <mergeCell ref="AD47:AE47"/>
    <mergeCell ref="AF47:AJ47"/>
    <mergeCell ref="AK47:AL47"/>
    <mergeCell ref="AM47:AU47"/>
    <mergeCell ref="D45:M45"/>
    <mergeCell ref="O45:Q45"/>
    <mergeCell ref="S45:T45"/>
    <mergeCell ref="U45:X45"/>
    <mergeCell ref="Y45:Z45"/>
    <mergeCell ref="AA45:AB45"/>
    <mergeCell ref="AC45:AG45"/>
    <mergeCell ref="AH45:AJ45"/>
    <mergeCell ref="AK45:AL45"/>
    <mergeCell ref="BB45:BE45"/>
    <mergeCell ref="A41:AZ41"/>
    <mergeCell ref="BB41:BK42"/>
    <mergeCell ref="G42:M42"/>
    <mergeCell ref="O42:Q42"/>
    <mergeCell ref="S42:T42"/>
    <mergeCell ref="AM42:AU42"/>
    <mergeCell ref="AV42:AW42"/>
    <mergeCell ref="AX42:AZ42"/>
    <mergeCell ref="G43:M43"/>
    <mergeCell ref="O43:Q43"/>
    <mergeCell ref="S43:T43"/>
    <mergeCell ref="U43:X43"/>
    <mergeCell ref="Y43:Z43"/>
    <mergeCell ref="AK43:AL43"/>
    <mergeCell ref="AM43:AU43"/>
    <mergeCell ref="U42:X42"/>
    <mergeCell ref="Y42:Z42"/>
    <mergeCell ref="AA42:AB42"/>
    <mergeCell ref="AC42:AG42"/>
    <mergeCell ref="AH42:AJ42"/>
    <mergeCell ref="AK42:AL42"/>
    <mergeCell ref="AV43:AW43"/>
    <mergeCell ref="AX43:AZ43"/>
    <mergeCell ref="BB43:BK43"/>
    <mergeCell ref="BB37:BE37"/>
    <mergeCell ref="BF37:BK37"/>
    <mergeCell ref="A38:P40"/>
    <mergeCell ref="R38:AU38"/>
    <mergeCell ref="AV38:AZ38"/>
    <mergeCell ref="BB38:BK38"/>
    <mergeCell ref="R39:AU39"/>
    <mergeCell ref="AV39:AZ39"/>
    <mergeCell ref="BB39:BE39"/>
    <mergeCell ref="BF39:BK40"/>
    <mergeCell ref="R40:AU40"/>
    <mergeCell ref="AV40:AZ40"/>
    <mergeCell ref="BB40:BE40"/>
    <mergeCell ref="A37:B37"/>
    <mergeCell ref="C37:N37"/>
    <mergeCell ref="O37:Q37"/>
    <mergeCell ref="R37:S37"/>
    <mergeCell ref="T37:AA37"/>
    <mergeCell ref="AB37:AC37"/>
    <mergeCell ref="AD37:AK37"/>
    <mergeCell ref="AL37:AU37"/>
    <mergeCell ref="AV37:AZ37"/>
    <mergeCell ref="BF35:BK35"/>
    <mergeCell ref="A36:B36"/>
    <mergeCell ref="C36:N36"/>
    <mergeCell ref="O36:Q36"/>
    <mergeCell ref="R36:S36"/>
    <mergeCell ref="T36:AA36"/>
    <mergeCell ref="AB36:AC36"/>
    <mergeCell ref="AD36:AK36"/>
    <mergeCell ref="AL36:AM36"/>
    <mergeCell ref="AN36:AU36"/>
    <mergeCell ref="AV36:AZ36"/>
    <mergeCell ref="BB36:BE36"/>
    <mergeCell ref="BF36:BK36"/>
    <mergeCell ref="A35:B35"/>
    <mergeCell ref="C35:N35"/>
    <mergeCell ref="O35:Q35"/>
    <mergeCell ref="R35:S35"/>
    <mergeCell ref="T35:AA35"/>
    <mergeCell ref="AB35:AK35"/>
    <mergeCell ref="AL35:AU35"/>
    <mergeCell ref="AV35:AZ35"/>
    <mergeCell ref="BB35:BE35"/>
    <mergeCell ref="A34:B34"/>
    <mergeCell ref="C34:N34"/>
    <mergeCell ref="O34:Q34"/>
    <mergeCell ref="R34:AA34"/>
    <mergeCell ref="AB34:AC34"/>
    <mergeCell ref="AD34:AU34"/>
    <mergeCell ref="AV34:AZ34"/>
    <mergeCell ref="BB34:BE34"/>
    <mergeCell ref="BF34:BK34"/>
    <mergeCell ref="AV32:AZ32"/>
    <mergeCell ref="BB32:BE32"/>
    <mergeCell ref="BF32:BK32"/>
    <mergeCell ref="A33:B33"/>
    <mergeCell ref="C33:N33"/>
    <mergeCell ref="O33:Q33"/>
    <mergeCell ref="R33:AA33"/>
    <mergeCell ref="AB33:AC33"/>
    <mergeCell ref="AD33:AU33"/>
    <mergeCell ref="AV33:AZ33"/>
    <mergeCell ref="A32:B32"/>
    <mergeCell ref="C32:N32"/>
    <mergeCell ref="O32:Q32"/>
    <mergeCell ref="R32:AA32"/>
    <mergeCell ref="AB32:AC32"/>
    <mergeCell ref="AD32:AU32"/>
    <mergeCell ref="BB33:BE33"/>
    <mergeCell ref="BF33:BK33"/>
    <mergeCell ref="AD30:AK31"/>
    <mergeCell ref="AL30:AM31"/>
    <mergeCell ref="AN30:AU31"/>
    <mergeCell ref="AV30:AZ31"/>
    <mergeCell ref="BB30:BE31"/>
    <mergeCell ref="BF30:BK31"/>
    <mergeCell ref="A30:B31"/>
    <mergeCell ref="C30:N30"/>
    <mergeCell ref="O30:Q31"/>
    <mergeCell ref="R30:S31"/>
    <mergeCell ref="T30:AA31"/>
    <mergeCell ref="AB30:AC31"/>
    <mergeCell ref="C31:N31"/>
    <mergeCell ref="AD29:AK29"/>
    <mergeCell ref="AL29:AM29"/>
    <mergeCell ref="AN29:AU29"/>
    <mergeCell ref="AV29:AZ29"/>
    <mergeCell ref="BB29:BE29"/>
    <mergeCell ref="BF29:BK29"/>
    <mergeCell ref="A29:B29"/>
    <mergeCell ref="C29:N29"/>
    <mergeCell ref="O29:Q29"/>
    <mergeCell ref="R29:S29"/>
    <mergeCell ref="T29:AA29"/>
    <mergeCell ref="AB29:AC29"/>
    <mergeCell ref="AD28:AK28"/>
    <mergeCell ref="AL28:AM28"/>
    <mergeCell ref="AN28:AU28"/>
    <mergeCell ref="AV28:AZ28"/>
    <mergeCell ref="BB28:BE28"/>
    <mergeCell ref="BF28:BK28"/>
    <mergeCell ref="A28:B28"/>
    <mergeCell ref="C28:N28"/>
    <mergeCell ref="O28:Q28"/>
    <mergeCell ref="R28:S28"/>
    <mergeCell ref="T28:AA28"/>
    <mergeCell ref="AB28:AC28"/>
    <mergeCell ref="AD27:AK27"/>
    <mergeCell ref="AL27:AM27"/>
    <mergeCell ref="AN27:AU27"/>
    <mergeCell ref="AV27:AZ27"/>
    <mergeCell ref="BB27:BE27"/>
    <mergeCell ref="BF27:BK27"/>
    <mergeCell ref="A27:B27"/>
    <mergeCell ref="C27:N27"/>
    <mergeCell ref="O27:Q27"/>
    <mergeCell ref="R27:S27"/>
    <mergeCell ref="T27:AA27"/>
    <mergeCell ref="AB27:AC27"/>
    <mergeCell ref="AD25:AK25"/>
    <mergeCell ref="AL25:AM26"/>
    <mergeCell ref="AN25:AU26"/>
    <mergeCell ref="AV25:AZ26"/>
    <mergeCell ref="BB25:BE26"/>
    <mergeCell ref="BF25:BK26"/>
    <mergeCell ref="AD26:AK26"/>
    <mergeCell ref="A25:B26"/>
    <mergeCell ref="C25:N26"/>
    <mergeCell ref="O25:Q26"/>
    <mergeCell ref="R25:S26"/>
    <mergeCell ref="T25:AA26"/>
    <mergeCell ref="AB25:AC26"/>
    <mergeCell ref="AV22:AZ24"/>
    <mergeCell ref="BB22:BE24"/>
    <mergeCell ref="BF22:BK24"/>
    <mergeCell ref="BN22:BR22"/>
    <mergeCell ref="AL23:AM23"/>
    <mergeCell ref="AN23:AQ23"/>
    <mergeCell ref="AR23:AT23"/>
    <mergeCell ref="BN23:BR24"/>
    <mergeCell ref="AL24:AU24"/>
    <mergeCell ref="A22:B24"/>
    <mergeCell ref="C22:N24"/>
    <mergeCell ref="O22:Q24"/>
    <mergeCell ref="R22:S24"/>
    <mergeCell ref="T22:AA24"/>
    <mergeCell ref="AB22:AC24"/>
    <mergeCell ref="AD22:AK24"/>
    <mergeCell ref="AL22:AM22"/>
    <mergeCell ref="AN22:AU22"/>
    <mergeCell ref="AV20:AZ20"/>
    <mergeCell ref="BB20:BE20"/>
    <mergeCell ref="BF20:BK20"/>
    <mergeCell ref="A21:B21"/>
    <mergeCell ref="C21:N21"/>
    <mergeCell ref="O21:Q21"/>
    <mergeCell ref="R21:S21"/>
    <mergeCell ref="T21:AA21"/>
    <mergeCell ref="BF21:BK21"/>
    <mergeCell ref="AB21:AC21"/>
    <mergeCell ref="AD21:AK21"/>
    <mergeCell ref="AL21:AM21"/>
    <mergeCell ref="AN21:AU21"/>
    <mergeCell ref="AV21:AZ21"/>
    <mergeCell ref="BB21:BE21"/>
    <mergeCell ref="A20:B20"/>
    <mergeCell ref="C20:N20"/>
    <mergeCell ref="O20:Q20"/>
    <mergeCell ref="R20:S20"/>
    <mergeCell ref="T20:AA20"/>
    <mergeCell ref="AB20:AC20"/>
    <mergeCell ref="AD20:AK20"/>
    <mergeCell ref="AL20:AM20"/>
    <mergeCell ref="AN20:AU20"/>
    <mergeCell ref="BF19:BK19"/>
    <mergeCell ref="A18:B18"/>
    <mergeCell ref="C18:N18"/>
    <mergeCell ref="O18:Q18"/>
    <mergeCell ref="R18:S18"/>
    <mergeCell ref="T18:AA18"/>
    <mergeCell ref="AB18:AC18"/>
    <mergeCell ref="AD18:AK18"/>
    <mergeCell ref="AL18:AM18"/>
    <mergeCell ref="AN18:AU18"/>
    <mergeCell ref="A19:B19"/>
    <mergeCell ref="C19:N19"/>
    <mergeCell ref="O19:Q19"/>
    <mergeCell ref="R19:S19"/>
    <mergeCell ref="T19:AA19"/>
    <mergeCell ref="AB19:AK19"/>
    <mergeCell ref="AL19:AU19"/>
    <mergeCell ref="AV19:AZ19"/>
    <mergeCell ref="BB19:BE19"/>
    <mergeCell ref="BF17:BK17"/>
    <mergeCell ref="AB17:AC17"/>
    <mergeCell ref="AD17:AK17"/>
    <mergeCell ref="AL17:AM17"/>
    <mergeCell ref="AN17:AU17"/>
    <mergeCell ref="AV17:AZ17"/>
    <mergeCell ref="BB17:BE17"/>
    <mergeCell ref="AV18:AZ18"/>
    <mergeCell ref="BB18:BE18"/>
    <mergeCell ref="BF18:BK18"/>
    <mergeCell ref="A17:B17"/>
    <mergeCell ref="C17:N17"/>
    <mergeCell ref="O17:Q17"/>
    <mergeCell ref="R17:S17"/>
    <mergeCell ref="T17:AA17"/>
    <mergeCell ref="A16:B16"/>
    <mergeCell ref="C16:N16"/>
    <mergeCell ref="O16:Q16"/>
    <mergeCell ref="R16:S16"/>
    <mergeCell ref="T16:AA16"/>
    <mergeCell ref="BB15:BE15"/>
    <mergeCell ref="BF15:BK15"/>
    <mergeCell ref="A15:B15"/>
    <mergeCell ref="C15:N15"/>
    <mergeCell ref="O15:Q15"/>
    <mergeCell ref="R15:S15"/>
    <mergeCell ref="T15:AA15"/>
    <mergeCell ref="AB15:AC15"/>
    <mergeCell ref="AD16:AK16"/>
    <mergeCell ref="AL16:AU16"/>
    <mergeCell ref="AV16:AZ16"/>
    <mergeCell ref="BB16:BE16"/>
    <mergeCell ref="BF16:BK16"/>
    <mergeCell ref="AB16:AC16"/>
    <mergeCell ref="AM1:AQ1"/>
    <mergeCell ref="AR1:AY1"/>
    <mergeCell ref="AM2:AQ2"/>
    <mergeCell ref="AR2:AY2"/>
    <mergeCell ref="AC4:AD4"/>
    <mergeCell ref="AE4:AH4"/>
    <mergeCell ref="AJ4:AL4"/>
    <mergeCell ref="AM4:AO4"/>
    <mergeCell ref="AP4:AQ4"/>
    <mergeCell ref="AR4:AT4"/>
    <mergeCell ref="BB63:BK64"/>
    <mergeCell ref="BB65:BE65"/>
    <mergeCell ref="BF65:BK66"/>
    <mergeCell ref="BB66:BE66"/>
    <mergeCell ref="BB67:BK68"/>
    <mergeCell ref="BB69:BE69"/>
    <mergeCell ref="BF69:BK70"/>
    <mergeCell ref="BB70:BE70"/>
    <mergeCell ref="AV4:AX4"/>
    <mergeCell ref="A6:AZ6"/>
    <mergeCell ref="A7:J9"/>
    <mergeCell ref="K7:AZ9"/>
    <mergeCell ref="A10:J10"/>
    <mergeCell ref="K10:AZ10"/>
    <mergeCell ref="A12:AZ12"/>
    <mergeCell ref="A13:N14"/>
    <mergeCell ref="O13:Q14"/>
    <mergeCell ref="R13:AZ13"/>
    <mergeCell ref="BB13:BK14"/>
    <mergeCell ref="AV14:AZ14"/>
    <mergeCell ref="AD15:AK15"/>
    <mergeCell ref="AL15:AM15"/>
    <mergeCell ref="AN15:AU15"/>
    <mergeCell ref="AV15:AZ15"/>
  </mergeCells>
  <phoneticPr fontId="2"/>
  <dataValidations xWindow="1227" yWindow="528" count="18">
    <dataValidation type="whole" allowBlank="1" showInputMessage="1" showErrorMessage="1" errorTitle="無効な数字が入力されています" error="1～4のいずれかを入力してください" prompt="4週以内⇒1_x000a_5～24週⇒2_x000a_25～49週⇒3_x000a_50週以上⇒4_x000a_を入力してください_x000a__x000a_※50週以上の場合は左欄に_x000a_投与週を入力してください" sqref="BF22:BK24">
      <formula1>1</formula1>
      <formula2>4</formula2>
    </dataValidation>
    <dataValidation type="whole" allowBlank="1" showInputMessage="1" showErrorMessage="1" errorTitle="無効な数字が入力されています" error="1～3のいずれかを入力してください" prompt="Ⅰが該当⇒1_x000a_Ⅱが該当⇒2_x000a_Ⅲが該当⇒3_x000a_を入力してください_x000a__x000a_また、別紙に算出根拠を_x000a_記入してください" sqref="BF28:BK31">
      <formula1>1</formula1>
      <formula2>3</formula2>
    </dataValidation>
    <dataValidation type="whole" operator="equal" allowBlank="1" showInputMessage="1" showErrorMessage="1" errorTitle="無効な数字が入力されています" error="該当する場合は1を入力し、該当しない場合は空欄にしてください" prompt="使用する場合⇒1_x000a_を入力してください_x000a_使用しない場合⇒空欄にしてください" sqref="BF19:BK19">
      <formula1>1</formula1>
    </dataValidation>
    <dataValidation type="whole" allowBlank="1" showInputMessage="1" showErrorMessage="1" errorTitle="無効な数字が入力されています" error="1、2のいずれかを入力してください。" prompt="Ⅰが該当⇒1　　　_x000a_Ⅱが該当⇒2　　　_x000a_を入力してください" sqref="BF16:BK16">
      <formula1>1</formula1>
      <formula2>2</formula2>
    </dataValidation>
    <dataValidation type="whole" allowBlank="1" showInputMessage="1" showErrorMessage="1" errorTitle="無効な数字が入力されています" error="1～3のいずれかを入力してください。" prompt="Ⅰが該当⇒1_x000a_Ⅱが該当⇒2_x000a_Ⅲが該当⇒3_x000a_を入力してください" sqref="BF20:BK21 BF17:BK18 BF15:BK15">
      <formula1>1</formula1>
      <formula2>3</formula2>
    </dataValidation>
    <dataValidation allowBlank="1" showInputMessage="1" showErrorMessage="1" prompt="侵襲的機能検査及び_x000a_画像診断を行う回数を_x000a_入力してください_x000a__x000a_また、別紙に算定根拠を_x000a_記入してください" sqref="BF32:BK34"/>
    <dataValidation type="whole" allowBlank="1" showInputMessage="1" showErrorMessage="1" errorTitle="無効な数字が入力されています" error="1、2のいずれかを入力してください" prompt="探索する⇒1_x000a_探索しない⇒2_x000a_を入力してください" sqref="BF61:BK62 BF65:BK66 BF69:BK70">
      <formula1>1</formula1>
      <formula2>2</formula2>
    </dataValidation>
    <dataValidation type="whole" allowBlank="1" showInputMessage="1" showErrorMessage="1" errorTitle="無効な数字が入力されています" error="1、2のいずれかを入力してください" prompt="2種以上あり⇒1_x000a_なし⇒2_x000a_を入力してください" sqref="BF57:BK58">
      <formula1>1</formula1>
      <formula2>2</formula2>
    </dataValidation>
    <dataValidation type="whole" allowBlank="1" showInputMessage="1" showErrorMessage="1" errorTitle="無効な数字が入力されています" error="1、2のいずれかを入力してください" prompt="外注する⇒1_x000a_外注しない⇒2_x000a_を入力してください" sqref="BF53:BK54">
      <formula1>1</formula1>
      <formula2>2</formula2>
    </dataValidation>
    <dataValidation type="whole" allowBlank="1" showInputMessage="1" showErrorMessage="1" errorTitle="無効な数字が入力されています" error="1、2のいずれかを入力してください" prompt="設定する⇒1_x000a_設定しない⇒2_x000a_を入力してください" sqref="BF50:BK51">
      <formula1>1</formula1>
      <formula2>2</formula2>
    </dataValidation>
    <dataValidation type="whole" allowBlank="1" showInputMessage="1" showErrorMessage="1" errorTitle="無効な数字が入力されています" error="1、2のいずれかを入力してください" prompt="英文CRFを_x000a_提出する⇒1_x000a_提出しない⇒2_x000a_を入力してください" sqref="BF47:BK48">
      <formula1>1</formula1>
      <formula2>2</formula2>
    </dataValidation>
    <dataValidation type="whole" allowBlank="1" showInputMessage="1" showErrorMessage="1" errorTitle="無効な数字が入力されています" error="1、2のいずれかを入力してください" prompt="国際共同治験に_x000a_該当する⇒1_x000a_該当しない⇒2_x000a_を入力してください" sqref="BF44:BK45">
      <formula1>1</formula1>
      <formula2>2</formula2>
    </dataValidation>
    <dataValidation type="whole" allowBlank="1" showInputMessage="1" showErrorMessage="1" errorTitle="無効な数字が入力されています" error="1、2のいずれかを入力してください" prompt="外部委託あり⇒1_x000a_外部委託なし⇒2_x000a_を入力してください" sqref="BF39:BK40">
      <formula1>1</formula1>
      <formula2>2</formula2>
    </dataValidation>
    <dataValidation type="whole" allowBlank="1" showInputMessage="1" showErrorMessage="1" errorTitle="無効な数字が入力されています" error="1、2のいずれかを入力してください" prompt="Ⅱ相・Ⅲ相⇒1_x000a_Ⅰ相⇒2_x000a_を入力して_x000a_ください" sqref="BF37:BK37">
      <formula1>1</formula1>
      <formula2>2</formula2>
    </dataValidation>
    <dataValidation type="whole" operator="equal" allowBlank="1" showInputMessage="1" showErrorMessage="1" errorTitle="無効な数字が入力されています" error="該当する場合は1を入力し、該当しない場合は空欄にしてください" prompt="発表あり⇒1_x000a_を入力してください_x000a_ない場合⇒空欄_x000a_にしてください" sqref="BF35:BK35">
      <formula1>1</formula1>
    </dataValidation>
    <dataValidation type="whole" allowBlank="1" showInputMessage="1" showErrorMessage="1" errorTitle="無効な数字が入力されています" error="1～3のいずれかを入力してください" prompt="Ⅰが該当⇒1_x000a_Ⅱが該当⇒2_x000a_Ⅲが該当⇒3_x000a_を入力してください" sqref="BF36:BK36 BF25:BK27">
      <formula1>1</formula1>
      <formula2>3</formula2>
    </dataValidation>
    <dataValidation allowBlank="1" showInputMessage="1" showErrorMessage="1" prompt="投与期間が_x000a_50週以上の場合、_x000a_具体的な投与期間_x000a_(週単位)を_x000a_入力してください。" sqref="AR23:AT23"/>
    <dataValidation allowBlank="1" showInputMessage="1" showErrorMessage="1" prompt="今回追加する_x000a_症例数を記載_x000a_してください" sqref="AC42:AG42"/>
  </dataValidations>
  <printOptions horizontalCentered="1" verticalCentered="1"/>
  <pageMargins left="0.31496062992125984" right="0" top="0" bottom="0" header="0.31496062992125984" footer="0.31496062992125984"/>
  <pageSetup paperSize="9" scale="73"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AZ186"/>
  <sheetViews>
    <sheetView showGridLines="0" topLeftCell="A7" zoomScale="80" zoomScaleNormal="80" workbookViewId="0">
      <selection activeCell="BD23" sqref="BD23:BH23"/>
    </sheetView>
  </sheetViews>
  <sheetFormatPr defaultRowHeight="18.75" x14ac:dyDescent="0.15"/>
  <cols>
    <col min="1" max="73" width="2.5" style="2" customWidth="1"/>
    <col min="74" max="16384" width="9" style="2"/>
  </cols>
  <sheetData>
    <row r="1" spans="1:52" ht="15" customHeight="1" x14ac:dyDescent="0.15">
      <c r="A1" s="1" t="s">
        <v>209</v>
      </c>
      <c r="AN1" s="149" t="s">
        <v>1</v>
      </c>
      <c r="AO1" s="149"/>
      <c r="AP1" s="149"/>
      <c r="AQ1" s="149"/>
      <c r="AR1" s="149"/>
      <c r="AS1" s="476" t="str">
        <f>IF(OR('経費1-3(追加・延長・その他)'!BI11=2,'経費1-3(追加・延長・その他)'!BI11=3,'経費1-3(追加・延長・その他)'!BI11=6),"",IF('経費1-3(追加・延長・その他)'!AR1="","",'経費1-3(追加・延長・その他)'!AR1))</f>
        <v/>
      </c>
      <c r="AT1" s="476"/>
      <c r="AU1" s="476"/>
      <c r="AV1" s="476"/>
      <c r="AW1" s="476"/>
      <c r="AX1" s="476"/>
      <c r="AY1" s="476"/>
      <c r="AZ1" s="476"/>
    </row>
    <row r="2" spans="1:52" ht="15" customHeight="1" x14ac:dyDescent="0.15">
      <c r="A2" s="1"/>
      <c r="AN2" s="149" t="s">
        <v>2</v>
      </c>
      <c r="AO2" s="149"/>
      <c r="AP2" s="149"/>
      <c r="AQ2" s="149"/>
      <c r="AR2" s="149"/>
      <c r="AS2" s="149" t="s">
        <v>3</v>
      </c>
      <c r="AT2" s="149"/>
      <c r="AU2" s="149"/>
      <c r="AV2" s="149"/>
      <c r="AW2" s="149"/>
      <c r="AX2" s="149"/>
      <c r="AY2" s="149"/>
      <c r="AZ2" s="149"/>
    </row>
    <row r="3" spans="1:52" ht="52.5" customHeight="1" x14ac:dyDescent="0.15"/>
    <row r="4" spans="1:52" ht="18.75" customHeight="1" x14ac:dyDescent="0.15">
      <c r="A4" s="477" t="s">
        <v>210</v>
      </c>
      <c r="B4" s="477"/>
      <c r="C4" s="477"/>
      <c r="D4" s="477"/>
      <c r="E4" s="477"/>
      <c r="F4" s="477"/>
      <c r="G4" s="477"/>
      <c r="H4" s="477"/>
      <c r="I4" s="477"/>
      <c r="J4" s="477"/>
      <c r="K4" s="477"/>
      <c r="L4" s="477"/>
      <c r="M4" s="477"/>
      <c r="N4" s="477"/>
      <c r="O4" s="477"/>
      <c r="P4" s="477"/>
      <c r="Q4" s="477"/>
      <c r="R4" s="477"/>
      <c r="S4" s="477"/>
      <c r="T4" s="477"/>
      <c r="U4" s="477"/>
      <c r="V4" s="477"/>
      <c r="W4" s="477"/>
      <c r="X4" s="477"/>
      <c r="Y4" s="477"/>
      <c r="Z4" s="477"/>
      <c r="AA4" s="477"/>
      <c r="AB4" s="477"/>
      <c r="AC4" s="477"/>
      <c r="AD4" s="477"/>
      <c r="AE4" s="477"/>
      <c r="AF4" s="477"/>
      <c r="AG4" s="477"/>
      <c r="AH4" s="477"/>
      <c r="AI4" s="477"/>
      <c r="AJ4" s="477"/>
      <c r="AK4" s="477"/>
      <c r="AL4" s="477"/>
      <c r="AM4" s="477"/>
      <c r="AN4" s="477"/>
      <c r="AO4" s="477"/>
      <c r="AP4" s="477"/>
      <c r="AQ4" s="477"/>
      <c r="AR4" s="477"/>
      <c r="AS4" s="477"/>
      <c r="AT4" s="477"/>
      <c r="AU4" s="477"/>
      <c r="AV4" s="477"/>
      <c r="AW4" s="477"/>
      <c r="AX4" s="477"/>
      <c r="AY4" s="477"/>
      <c r="AZ4" s="477"/>
    </row>
    <row r="5" spans="1:52" ht="18.75" customHeight="1" x14ac:dyDescent="0.15">
      <c r="A5" s="477"/>
      <c r="B5" s="477"/>
      <c r="C5" s="477"/>
      <c r="D5" s="477"/>
      <c r="E5" s="477"/>
      <c r="F5" s="477"/>
      <c r="G5" s="477"/>
      <c r="H5" s="477"/>
      <c r="I5" s="477"/>
      <c r="J5" s="477"/>
      <c r="K5" s="477"/>
      <c r="L5" s="477"/>
      <c r="M5" s="477"/>
      <c r="N5" s="477"/>
      <c r="O5" s="477"/>
      <c r="P5" s="477"/>
      <c r="Q5" s="477"/>
      <c r="R5" s="477"/>
      <c r="S5" s="477"/>
      <c r="T5" s="477"/>
      <c r="U5" s="477"/>
      <c r="V5" s="477"/>
      <c r="W5" s="477"/>
      <c r="X5" s="477"/>
      <c r="Y5" s="477"/>
      <c r="Z5" s="477"/>
      <c r="AA5" s="477"/>
      <c r="AB5" s="477"/>
      <c r="AC5" s="477"/>
      <c r="AD5" s="477"/>
      <c r="AE5" s="477"/>
      <c r="AF5" s="477"/>
      <c r="AG5" s="477"/>
      <c r="AH5" s="477"/>
      <c r="AI5" s="477"/>
      <c r="AJ5" s="477"/>
      <c r="AK5" s="477"/>
      <c r="AL5" s="477"/>
      <c r="AM5" s="477"/>
      <c r="AN5" s="477"/>
      <c r="AO5" s="477"/>
      <c r="AP5" s="477"/>
      <c r="AQ5" s="477"/>
      <c r="AR5" s="477"/>
      <c r="AS5" s="477"/>
      <c r="AT5" s="477"/>
      <c r="AU5" s="477"/>
      <c r="AV5" s="477"/>
      <c r="AW5" s="477"/>
      <c r="AX5" s="477"/>
      <c r="AY5" s="477"/>
      <c r="AZ5" s="477"/>
    </row>
    <row r="6" spans="1:52" ht="30" customHeight="1" x14ac:dyDescent="0.15">
      <c r="A6" s="99"/>
      <c r="B6" s="99"/>
      <c r="C6" s="99"/>
      <c r="D6" s="99"/>
      <c r="E6" s="99"/>
      <c r="F6" s="99"/>
      <c r="G6" s="99"/>
      <c r="H6" s="99"/>
      <c r="I6" s="99"/>
      <c r="J6" s="99"/>
      <c r="K6" s="99"/>
      <c r="L6" s="99"/>
      <c r="M6" s="99"/>
      <c r="N6" s="99"/>
      <c r="O6" s="99"/>
      <c r="P6" s="99"/>
      <c r="Q6" s="99"/>
      <c r="R6" s="99"/>
      <c r="S6" s="99"/>
      <c r="T6" s="99"/>
      <c r="U6" s="99"/>
      <c r="V6" s="99"/>
      <c r="W6" s="99"/>
      <c r="X6" s="99"/>
      <c r="Y6" s="99"/>
      <c r="Z6" s="99"/>
      <c r="AA6" s="99"/>
      <c r="AB6" s="99"/>
      <c r="AC6" s="99"/>
      <c r="AD6" s="99"/>
      <c r="AE6" s="99"/>
      <c r="AF6" s="99"/>
      <c r="AG6" s="99"/>
      <c r="AH6" s="99"/>
      <c r="AI6" s="99"/>
      <c r="AJ6" s="99"/>
      <c r="AK6" s="99"/>
      <c r="AL6" s="99"/>
      <c r="AM6" s="99"/>
      <c r="AN6" s="99"/>
      <c r="AO6" s="99"/>
      <c r="AP6" s="99"/>
      <c r="AQ6" s="99"/>
      <c r="AR6" s="99"/>
      <c r="AS6" s="99"/>
      <c r="AT6" s="99"/>
      <c r="AU6" s="99"/>
      <c r="AV6" s="99"/>
      <c r="AW6" s="99"/>
      <c r="AX6" s="99"/>
      <c r="AY6" s="99"/>
      <c r="AZ6" s="99"/>
    </row>
    <row r="7" spans="1:52" ht="30" customHeight="1" x14ac:dyDescent="0.15">
      <c r="A7" s="99"/>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c r="AJ7" s="99"/>
      <c r="AK7" s="99"/>
      <c r="AL7" s="99"/>
      <c r="AM7" s="99"/>
      <c r="AN7" s="99"/>
      <c r="AO7" s="99"/>
      <c r="AP7" s="99"/>
      <c r="AQ7" s="99"/>
      <c r="AR7" s="99"/>
      <c r="AS7" s="99"/>
      <c r="AT7" s="99"/>
      <c r="AU7" s="99"/>
      <c r="AV7" s="99"/>
      <c r="AW7" s="99"/>
      <c r="AX7" s="99"/>
      <c r="AY7" s="99"/>
      <c r="AZ7" s="99"/>
    </row>
    <row r="8" spans="1:52" ht="30" customHeight="1" x14ac:dyDescent="0.15">
      <c r="B8" s="100"/>
      <c r="C8" s="100"/>
      <c r="D8" s="100"/>
      <c r="E8" s="100"/>
      <c r="F8" s="100"/>
      <c r="G8" s="100"/>
      <c r="H8" s="100"/>
      <c r="I8" s="100"/>
      <c r="J8" s="100"/>
      <c r="K8" s="100"/>
      <c r="L8" s="100"/>
      <c r="M8" s="100"/>
      <c r="N8" s="100"/>
      <c r="O8" s="100"/>
      <c r="P8" s="100"/>
      <c r="Q8" s="100"/>
      <c r="R8" s="100"/>
      <c r="S8" s="100"/>
      <c r="T8" s="100"/>
      <c r="U8" s="100"/>
      <c r="V8" s="100"/>
      <c r="W8" s="100"/>
      <c r="X8" s="100"/>
      <c r="Y8" s="100"/>
      <c r="Z8" s="100"/>
      <c r="AA8" s="100"/>
      <c r="AB8" s="100"/>
      <c r="AC8" s="100"/>
      <c r="AD8" s="100"/>
      <c r="AE8" s="100"/>
      <c r="AF8" s="100"/>
      <c r="AG8" s="100"/>
      <c r="AH8" s="100"/>
      <c r="AI8" s="100"/>
      <c r="AJ8" s="100"/>
      <c r="AK8" s="100"/>
      <c r="AL8" s="100"/>
      <c r="AM8" s="100"/>
      <c r="AN8" s="100"/>
      <c r="AO8" s="100"/>
      <c r="AP8" s="100"/>
      <c r="AQ8" s="100"/>
      <c r="AR8" s="100"/>
      <c r="AS8" s="100"/>
      <c r="AT8" s="100"/>
      <c r="AU8" s="100"/>
      <c r="AV8" s="100"/>
      <c r="AW8" s="100"/>
      <c r="AX8" s="100"/>
      <c r="AY8" s="100"/>
      <c r="AZ8" s="100"/>
    </row>
    <row r="9" spans="1:52" ht="30" customHeight="1" x14ac:dyDescent="0.15">
      <c r="A9" s="485" t="s">
        <v>277</v>
      </c>
      <c r="B9" s="485"/>
      <c r="C9" s="485"/>
      <c r="D9" s="485"/>
      <c r="E9" s="485"/>
      <c r="F9" s="485"/>
      <c r="G9" s="485"/>
      <c r="H9" s="485"/>
      <c r="I9" s="485"/>
      <c r="J9" s="485"/>
      <c r="K9" s="485"/>
      <c r="L9" s="485"/>
      <c r="M9" s="485"/>
      <c r="N9" s="485"/>
      <c r="O9" s="485"/>
      <c r="P9" s="485"/>
      <c r="Q9" s="485"/>
      <c r="R9" s="485"/>
      <c r="S9" s="485"/>
      <c r="T9" s="485"/>
      <c r="U9" s="485"/>
      <c r="V9" s="485"/>
      <c r="W9" s="485"/>
      <c r="X9" s="485"/>
      <c r="Y9" s="485"/>
      <c r="Z9" s="485"/>
      <c r="AA9" s="485"/>
      <c r="AB9" s="485"/>
      <c r="AC9" s="485"/>
      <c r="AD9" s="485"/>
      <c r="AE9" s="485"/>
      <c r="AF9" s="485"/>
      <c r="AG9" s="485"/>
      <c r="AH9" s="485"/>
      <c r="AI9" s="485"/>
      <c r="AJ9" s="485"/>
      <c r="AK9" s="485"/>
      <c r="AL9" s="485"/>
      <c r="AM9" s="485"/>
      <c r="AN9" s="485"/>
      <c r="AO9" s="485"/>
      <c r="AP9" s="485"/>
      <c r="AQ9" s="485"/>
      <c r="AR9" s="485"/>
      <c r="AS9" s="485"/>
      <c r="AT9" s="485"/>
      <c r="AU9" s="485"/>
      <c r="AV9" s="485"/>
      <c r="AW9" s="485"/>
      <c r="AX9" s="485"/>
      <c r="AY9" s="485"/>
      <c r="AZ9" s="485"/>
    </row>
    <row r="10" spans="1:52" ht="30" customHeight="1" x14ac:dyDescent="0.15">
      <c r="A10" s="486" t="s">
        <v>312</v>
      </c>
      <c r="B10" s="486"/>
      <c r="C10" s="486"/>
      <c r="D10" s="486"/>
      <c r="E10" s="486"/>
      <c r="F10" s="486"/>
      <c r="G10" s="486"/>
      <c r="H10" s="486"/>
      <c r="I10" s="486"/>
      <c r="J10" s="486"/>
      <c r="K10" s="486"/>
      <c r="L10" s="486"/>
      <c r="M10" s="486"/>
      <c r="N10" s="486"/>
      <c r="O10" s="486"/>
      <c r="P10" s="486"/>
      <c r="Q10" s="486"/>
      <c r="R10" s="486"/>
      <c r="S10" s="486"/>
      <c r="T10" s="486"/>
      <c r="U10" s="486"/>
      <c r="V10" s="486"/>
      <c r="W10" s="486"/>
      <c r="X10" s="486"/>
      <c r="Y10" s="486"/>
      <c r="Z10" s="486"/>
      <c r="AA10" s="486"/>
      <c r="AB10" s="486"/>
      <c r="AC10" s="486"/>
      <c r="AD10" s="486"/>
      <c r="AE10" s="486"/>
      <c r="AF10" s="486"/>
      <c r="AG10" s="486"/>
      <c r="AH10" s="486"/>
      <c r="AI10" s="486"/>
      <c r="AJ10" s="486"/>
      <c r="AK10" s="486"/>
      <c r="AL10" s="486"/>
      <c r="AM10" s="486"/>
      <c r="AN10" s="486"/>
      <c r="AO10" s="486"/>
      <c r="AP10" s="486"/>
      <c r="AQ10" s="486"/>
      <c r="AR10" s="486"/>
      <c r="AS10" s="486"/>
      <c r="AT10" s="486"/>
      <c r="AU10" s="486"/>
      <c r="AV10" s="486"/>
      <c r="AW10" s="486"/>
      <c r="AX10" s="486"/>
      <c r="AY10" s="486"/>
      <c r="AZ10" s="486"/>
    </row>
    <row r="11" spans="1:52" ht="18.75" customHeight="1" x14ac:dyDescent="0.15">
      <c r="A11" s="478" t="s">
        <v>79</v>
      </c>
      <c r="B11" s="479"/>
      <c r="C11" s="479"/>
      <c r="D11" s="479"/>
      <c r="E11" s="479"/>
      <c r="F11" s="479"/>
      <c r="G11" s="479"/>
      <c r="H11" s="479"/>
      <c r="I11" s="479"/>
      <c r="J11" s="479"/>
      <c r="K11" s="479"/>
      <c r="L11" s="479"/>
      <c r="M11" s="479"/>
      <c r="N11" s="480"/>
      <c r="O11" s="478" t="s">
        <v>211</v>
      </c>
      <c r="P11" s="479"/>
      <c r="Q11" s="479"/>
      <c r="R11" s="479"/>
      <c r="S11" s="479"/>
      <c r="T11" s="479"/>
      <c r="U11" s="479"/>
      <c r="V11" s="484" t="s">
        <v>212</v>
      </c>
      <c r="W11" s="484"/>
      <c r="X11" s="484"/>
      <c r="Y11" s="484"/>
      <c r="Z11" s="484"/>
      <c r="AA11" s="484"/>
      <c r="AB11" s="484"/>
      <c r="AC11" s="484" t="s">
        <v>213</v>
      </c>
      <c r="AD11" s="484"/>
      <c r="AE11" s="484"/>
      <c r="AF11" s="484"/>
      <c r="AG11" s="484"/>
      <c r="AH11" s="484"/>
      <c r="AI11" s="484"/>
      <c r="AJ11" s="484"/>
      <c r="AK11" s="484"/>
      <c r="AL11" s="484"/>
      <c r="AM11" s="484"/>
      <c r="AN11" s="484"/>
      <c r="AO11" s="484"/>
      <c r="AP11" s="484"/>
      <c r="AQ11" s="484"/>
      <c r="AR11" s="484"/>
      <c r="AS11" s="484"/>
      <c r="AT11" s="484"/>
      <c r="AU11" s="484"/>
      <c r="AV11" s="484"/>
      <c r="AW11" s="484"/>
      <c r="AX11" s="484"/>
      <c r="AY11" s="484"/>
      <c r="AZ11" s="484"/>
    </row>
    <row r="12" spans="1:52" ht="18.75" customHeight="1" x14ac:dyDescent="0.15">
      <c r="A12" s="481"/>
      <c r="B12" s="482"/>
      <c r="C12" s="482"/>
      <c r="D12" s="482"/>
      <c r="E12" s="482"/>
      <c r="F12" s="482"/>
      <c r="G12" s="482"/>
      <c r="H12" s="482"/>
      <c r="I12" s="482"/>
      <c r="J12" s="482"/>
      <c r="K12" s="482"/>
      <c r="L12" s="482"/>
      <c r="M12" s="482"/>
      <c r="N12" s="483"/>
      <c r="O12" s="481"/>
      <c r="P12" s="482"/>
      <c r="Q12" s="482"/>
      <c r="R12" s="482"/>
      <c r="S12" s="482"/>
      <c r="T12" s="482"/>
      <c r="U12" s="482"/>
      <c r="V12" s="484"/>
      <c r="W12" s="484"/>
      <c r="X12" s="484"/>
      <c r="Y12" s="484"/>
      <c r="Z12" s="484"/>
      <c r="AA12" s="484"/>
      <c r="AB12" s="484"/>
      <c r="AC12" s="484"/>
      <c r="AD12" s="484"/>
      <c r="AE12" s="484"/>
      <c r="AF12" s="484"/>
      <c r="AG12" s="484"/>
      <c r="AH12" s="484"/>
      <c r="AI12" s="484"/>
      <c r="AJ12" s="484"/>
      <c r="AK12" s="484"/>
      <c r="AL12" s="484"/>
      <c r="AM12" s="484"/>
      <c r="AN12" s="484"/>
      <c r="AO12" s="484"/>
      <c r="AP12" s="484"/>
      <c r="AQ12" s="484"/>
      <c r="AR12" s="484"/>
      <c r="AS12" s="484"/>
      <c r="AT12" s="484"/>
      <c r="AU12" s="484"/>
      <c r="AV12" s="484"/>
      <c r="AW12" s="484"/>
      <c r="AX12" s="484"/>
      <c r="AY12" s="484"/>
      <c r="AZ12" s="484"/>
    </row>
    <row r="13" spans="1:52" ht="127.5" customHeight="1" x14ac:dyDescent="0.15">
      <c r="A13" s="149" t="s">
        <v>214</v>
      </c>
      <c r="B13" s="149"/>
      <c r="C13" s="274" t="s">
        <v>140</v>
      </c>
      <c r="D13" s="274"/>
      <c r="E13" s="274"/>
      <c r="F13" s="274"/>
      <c r="G13" s="274"/>
      <c r="H13" s="274"/>
      <c r="I13" s="274"/>
      <c r="J13" s="274"/>
      <c r="K13" s="274"/>
      <c r="L13" s="274"/>
      <c r="M13" s="274"/>
      <c r="N13" s="274"/>
      <c r="O13" s="364" t="str">
        <f>IF(経費2A!BF28="","",CHOOSE(経費2A!BF28,経費2A!T28,経費2A!AD28,経費2A!AN28))</f>
        <v/>
      </c>
      <c r="P13" s="365"/>
      <c r="Q13" s="365"/>
      <c r="R13" s="365"/>
      <c r="S13" s="365"/>
      <c r="T13" s="365"/>
      <c r="U13" s="366"/>
      <c r="V13" s="149" t="str">
        <f>IF(経費2A!AV28="","",経費2A!AV28)</f>
        <v/>
      </c>
      <c r="W13" s="149"/>
      <c r="X13" s="149"/>
      <c r="Y13" s="149"/>
      <c r="Z13" s="149"/>
      <c r="AA13" s="149"/>
      <c r="AB13" s="149"/>
      <c r="AC13" s="487"/>
      <c r="AD13" s="487"/>
      <c r="AE13" s="487"/>
      <c r="AF13" s="487"/>
      <c r="AG13" s="487"/>
      <c r="AH13" s="487"/>
      <c r="AI13" s="487"/>
      <c r="AJ13" s="487"/>
      <c r="AK13" s="487"/>
      <c r="AL13" s="487"/>
      <c r="AM13" s="487"/>
      <c r="AN13" s="487"/>
      <c r="AO13" s="487"/>
      <c r="AP13" s="487"/>
      <c r="AQ13" s="487"/>
      <c r="AR13" s="487"/>
      <c r="AS13" s="487"/>
      <c r="AT13" s="487"/>
      <c r="AU13" s="487"/>
      <c r="AV13" s="487"/>
      <c r="AW13" s="487"/>
      <c r="AX13" s="487"/>
      <c r="AY13" s="487"/>
      <c r="AZ13" s="487"/>
    </row>
    <row r="14" spans="1:52" ht="127.5" customHeight="1" x14ac:dyDescent="0.15">
      <c r="A14" s="149" t="s">
        <v>215</v>
      </c>
      <c r="B14" s="149"/>
      <c r="C14" s="274" t="s">
        <v>145</v>
      </c>
      <c r="D14" s="274"/>
      <c r="E14" s="274"/>
      <c r="F14" s="274"/>
      <c r="G14" s="274"/>
      <c r="H14" s="274"/>
      <c r="I14" s="274"/>
      <c r="J14" s="274"/>
      <c r="K14" s="274"/>
      <c r="L14" s="274"/>
      <c r="M14" s="274"/>
      <c r="N14" s="274"/>
      <c r="O14" s="364" t="str">
        <f>IF(経費2A!BF29="","",CHOOSE(経費2A!BF29,経費2A!T29,経費2A!AD29,経費2A!AN29))</f>
        <v/>
      </c>
      <c r="P14" s="365"/>
      <c r="Q14" s="365"/>
      <c r="R14" s="365"/>
      <c r="S14" s="365"/>
      <c r="T14" s="365"/>
      <c r="U14" s="366"/>
      <c r="V14" s="149" t="str">
        <f>IF(経費2A!AV29="","",経費2A!AV29)</f>
        <v/>
      </c>
      <c r="W14" s="149"/>
      <c r="X14" s="149"/>
      <c r="Y14" s="149"/>
      <c r="Z14" s="149"/>
      <c r="AA14" s="149"/>
      <c r="AB14" s="149"/>
      <c r="AC14" s="487"/>
      <c r="AD14" s="487"/>
      <c r="AE14" s="487"/>
      <c r="AF14" s="487"/>
      <c r="AG14" s="487"/>
      <c r="AH14" s="487"/>
      <c r="AI14" s="487"/>
      <c r="AJ14" s="487"/>
      <c r="AK14" s="487"/>
      <c r="AL14" s="487"/>
      <c r="AM14" s="487"/>
      <c r="AN14" s="487"/>
      <c r="AO14" s="487"/>
      <c r="AP14" s="487"/>
      <c r="AQ14" s="487"/>
      <c r="AR14" s="487"/>
      <c r="AS14" s="487"/>
      <c r="AT14" s="487"/>
      <c r="AU14" s="487"/>
      <c r="AV14" s="487"/>
      <c r="AW14" s="487"/>
      <c r="AX14" s="487"/>
      <c r="AY14" s="487"/>
      <c r="AZ14" s="487"/>
    </row>
    <row r="15" spans="1:52" ht="127.5" customHeight="1" x14ac:dyDescent="0.15">
      <c r="A15" s="149" t="s">
        <v>216</v>
      </c>
      <c r="B15" s="149"/>
      <c r="C15" s="491" t="s">
        <v>217</v>
      </c>
      <c r="D15" s="492"/>
      <c r="E15" s="492"/>
      <c r="F15" s="492"/>
      <c r="G15" s="492"/>
      <c r="H15" s="492"/>
      <c r="I15" s="492"/>
      <c r="J15" s="492"/>
      <c r="K15" s="492"/>
      <c r="L15" s="492"/>
      <c r="M15" s="492"/>
      <c r="N15" s="493"/>
      <c r="O15" s="364" t="str">
        <f>IF(経費2A!BF30="","",CHOOSE(経費2A!BF30,経費2A!T30,経費2A!AD30,経費2A!AN30))</f>
        <v/>
      </c>
      <c r="P15" s="365"/>
      <c r="Q15" s="365"/>
      <c r="R15" s="365"/>
      <c r="S15" s="365"/>
      <c r="T15" s="365"/>
      <c r="U15" s="366"/>
      <c r="V15" s="149" t="str">
        <f>IF(経費2A!AV30="","",経費2A!AV30)</f>
        <v/>
      </c>
      <c r="W15" s="149"/>
      <c r="X15" s="149"/>
      <c r="Y15" s="149"/>
      <c r="Z15" s="149"/>
      <c r="AA15" s="149"/>
      <c r="AB15" s="149"/>
      <c r="AC15" s="487"/>
      <c r="AD15" s="487"/>
      <c r="AE15" s="487"/>
      <c r="AF15" s="487"/>
      <c r="AG15" s="487"/>
      <c r="AH15" s="487"/>
      <c r="AI15" s="487"/>
      <c r="AJ15" s="487"/>
      <c r="AK15" s="487"/>
      <c r="AL15" s="487"/>
      <c r="AM15" s="487"/>
      <c r="AN15" s="487"/>
      <c r="AO15" s="487"/>
      <c r="AP15" s="487"/>
      <c r="AQ15" s="487"/>
      <c r="AR15" s="487"/>
      <c r="AS15" s="487"/>
      <c r="AT15" s="487"/>
      <c r="AU15" s="487"/>
      <c r="AV15" s="487"/>
      <c r="AW15" s="487"/>
      <c r="AX15" s="487"/>
      <c r="AY15" s="487"/>
      <c r="AZ15" s="487"/>
    </row>
    <row r="16" spans="1:52" ht="127.5" customHeight="1" x14ac:dyDescent="0.15">
      <c r="A16" s="149" t="s">
        <v>218</v>
      </c>
      <c r="B16" s="149"/>
      <c r="C16" s="274" t="s">
        <v>153</v>
      </c>
      <c r="D16" s="274"/>
      <c r="E16" s="274"/>
      <c r="F16" s="274"/>
      <c r="G16" s="274"/>
      <c r="H16" s="274"/>
      <c r="I16" s="274"/>
      <c r="J16" s="274"/>
      <c r="K16" s="274"/>
      <c r="L16" s="274"/>
      <c r="M16" s="274"/>
      <c r="N16" s="274"/>
      <c r="O16" s="488" t="str">
        <f>IF(経費2A!BF32="","",経費2A!R32)</f>
        <v/>
      </c>
      <c r="P16" s="489"/>
      <c r="Q16" s="489"/>
      <c r="R16" s="489"/>
      <c r="S16" s="489"/>
      <c r="T16" s="489"/>
      <c r="U16" s="490"/>
      <c r="V16" s="149" t="str">
        <f>IF(経費2A!AV32="","",経費2A!AV32)</f>
        <v/>
      </c>
      <c r="W16" s="149"/>
      <c r="X16" s="149"/>
      <c r="Y16" s="149"/>
      <c r="Z16" s="149"/>
      <c r="AA16" s="149"/>
      <c r="AB16" s="149"/>
      <c r="AC16" s="487"/>
      <c r="AD16" s="487"/>
      <c r="AE16" s="487"/>
      <c r="AF16" s="487"/>
      <c r="AG16" s="487"/>
      <c r="AH16" s="487"/>
      <c r="AI16" s="487"/>
      <c r="AJ16" s="487"/>
      <c r="AK16" s="487"/>
      <c r="AL16" s="487"/>
      <c r="AM16" s="487"/>
      <c r="AN16" s="487"/>
      <c r="AO16" s="487"/>
      <c r="AP16" s="487"/>
      <c r="AQ16" s="487"/>
      <c r="AR16" s="487"/>
      <c r="AS16" s="487"/>
      <c r="AT16" s="487"/>
      <c r="AU16" s="487"/>
      <c r="AV16" s="487"/>
      <c r="AW16" s="487"/>
      <c r="AX16" s="487"/>
      <c r="AY16" s="487"/>
      <c r="AZ16" s="487"/>
    </row>
    <row r="17" spans="1:52" ht="127.5" customHeight="1" x14ac:dyDescent="0.15">
      <c r="A17" s="149" t="s">
        <v>219</v>
      </c>
      <c r="B17" s="149"/>
      <c r="C17" s="494" t="s">
        <v>313</v>
      </c>
      <c r="D17" s="495"/>
      <c r="E17" s="495"/>
      <c r="F17" s="495"/>
      <c r="G17" s="495"/>
      <c r="H17" s="495"/>
      <c r="I17" s="495"/>
      <c r="J17" s="495"/>
      <c r="K17" s="495"/>
      <c r="L17" s="495"/>
      <c r="M17" s="495"/>
      <c r="N17" s="495"/>
      <c r="O17" s="488" t="str">
        <f>IF(経費2A!BF33="","",経費2A!R33)</f>
        <v/>
      </c>
      <c r="P17" s="489"/>
      <c r="Q17" s="489"/>
      <c r="R17" s="489"/>
      <c r="S17" s="489"/>
      <c r="T17" s="489"/>
      <c r="U17" s="490"/>
      <c r="V17" s="149" t="str">
        <f>IF(経費2A!AV33="","",経費2A!AV33)</f>
        <v/>
      </c>
      <c r="W17" s="149"/>
      <c r="X17" s="149"/>
      <c r="Y17" s="149"/>
      <c r="Z17" s="149"/>
      <c r="AA17" s="149"/>
      <c r="AB17" s="149"/>
      <c r="AC17" s="487"/>
      <c r="AD17" s="487"/>
      <c r="AE17" s="487"/>
      <c r="AF17" s="487"/>
      <c r="AG17" s="487"/>
      <c r="AH17" s="487"/>
      <c r="AI17" s="487"/>
      <c r="AJ17" s="487"/>
      <c r="AK17" s="487"/>
      <c r="AL17" s="487"/>
      <c r="AM17" s="487"/>
      <c r="AN17" s="487"/>
      <c r="AO17" s="487"/>
      <c r="AP17" s="487"/>
      <c r="AQ17" s="487"/>
      <c r="AR17" s="487"/>
      <c r="AS17" s="487"/>
      <c r="AT17" s="487"/>
      <c r="AU17" s="487"/>
      <c r="AV17" s="487"/>
      <c r="AW17" s="487"/>
      <c r="AX17" s="487"/>
      <c r="AY17" s="487"/>
      <c r="AZ17" s="487"/>
    </row>
    <row r="18" spans="1:52" ht="127.5" customHeight="1" x14ac:dyDescent="0.15">
      <c r="A18" s="149" t="s">
        <v>220</v>
      </c>
      <c r="B18" s="149"/>
      <c r="C18" s="274" t="s">
        <v>158</v>
      </c>
      <c r="D18" s="274"/>
      <c r="E18" s="274"/>
      <c r="F18" s="274"/>
      <c r="G18" s="274"/>
      <c r="H18" s="274"/>
      <c r="I18" s="274"/>
      <c r="J18" s="274"/>
      <c r="K18" s="274"/>
      <c r="L18" s="274"/>
      <c r="M18" s="274"/>
      <c r="N18" s="274"/>
      <c r="O18" s="488" t="str">
        <f>IF(経費2A!R34="","",IF(経費2A!R34=0,"0 回",経費2A!R34))</f>
        <v/>
      </c>
      <c r="P18" s="489"/>
      <c r="Q18" s="489"/>
      <c r="R18" s="489"/>
      <c r="S18" s="489"/>
      <c r="T18" s="489"/>
      <c r="U18" s="490"/>
      <c r="V18" s="149" t="str">
        <f>IF(経費2A!AV34="","",経費2A!AV34)</f>
        <v/>
      </c>
      <c r="W18" s="149"/>
      <c r="X18" s="149"/>
      <c r="Y18" s="149"/>
      <c r="Z18" s="149"/>
      <c r="AA18" s="149"/>
      <c r="AB18" s="149"/>
      <c r="AC18" s="487"/>
      <c r="AD18" s="487"/>
      <c r="AE18" s="487"/>
      <c r="AF18" s="487"/>
      <c r="AG18" s="487"/>
      <c r="AH18" s="487"/>
      <c r="AI18" s="487"/>
      <c r="AJ18" s="487"/>
      <c r="AK18" s="487"/>
      <c r="AL18" s="487"/>
      <c r="AM18" s="487"/>
      <c r="AN18" s="487"/>
      <c r="AO18" s="487"/>
      <c r="AP18" s="487"/>
      <c r="AQ18" s="487"/>
      <c r="AR18" s="487"/>
      <c r="AS18" s="487"/>
      <c r="AT18" s="487"/>
      <c r="AU18" s="487"/>
      <c r="AV18" s="487"/>
      <c r="AW18" s="487"/>
      <c r="AX18" s="487"/>
      <c r="AY18" s="487"/>
      <c r="AZ18" s="487"/>
    </row>
    <row r="19" spans="1:52" ht="18.75" customHeight="1" x14ac:dyDescent="0.15"/>
    <row r="20" spans="1:52" ht="18.75" customHeight="1" x14ac:dyDescent="0.15"/>
    <row r="21" spans="1:52" ht="18.75" customHeight="1" x14ac:dyDescent="0.15"/>
    <row r="22" spans="1:52" ht="18.75" customHeight="1" x14ac:dyDescent="0.15"/>
    <row r="23" spans="1:52" ht="18.75" customHeight="1" x14ac:dyDescent="0.15"/>
    <row r="24" spans="1:52" ht="18.75" customHeight="1" x14ac:dyDescent="0.15"/>
    <row r="25" spans="1:52" ht="18.75" customHeight="1" x14ac:dyDescent="0.15"/>
    <row r="26" spans="1:52" ht="18.75" customHeight="1" x14ac:dyDescent="0.15"/>
    <row r="27" spans="1:52" ht="18.75" customHeight="1" x14ac:dyDescent="0.15"/>
    <row r="28" spans="1:52" ht="18.75" customHeight="1" x14ac:dyDescent="0.15"/>
    <row r="29" spans="1:52" ht="18.75" customHeight="1" x14ac:dyDescent="0.15"/>
    <row r="30" spans="1:52" ht="18.75" customHeight="1" x14ac:dyDescent="0.15"/>
    <row r="31" spans="1:52" ht="18.75" customHeight="1" x14ac:dyDescent="0.15"/>
    <row r="32" spans="1:52" ht="18.75" customHeight="1" x14ac:dyDescent="0.15"/>
    <row r="33" ht="18.75" customHeight="1" x14ac:dyDescent="0.15"/>
    <row r="34" ht="18.75" customHeight="1" x14ac:dyDescent="0.15"/>
    <row r="35" ht="18.75" customHeight="1" x14ac:dyDescent="0.15"/>
    <row r="36" ht="18.75" customHeight="1" x14ac:dyDescent="0.15"/>
    <row r="37" ht="18.75" customHeight="1" x14ac:dyDescent="0.15"/>
    <row r="38" ht="18.75" customHeight="1" x14ac:dyDescent="0.15"/>
    <row r="39" ht="18.75" customHeight="1" x14ac:dyDescent="0.15"/>
    <row r="40" ht="18.75" customHeight="1" x14ac:dyDescent="0.15"/>
    <row r="41" ht="18.75" customHeight="1" x14ac:dyDescent="0.15"/>
    <row r="42" ht="18.75" customHeight="1" x14ac:dyDescent="0.15"/>
    <row r="43" ht="18.75" customHeight="1" x14ac:dyDescent="0.15"/>
    <row r="44" ht="18.75" customHeight="1" x14ac:dyDescent="0.15"/>
    <row r="45" ht="18.75" customHeight="1" x14ac:dyDescent="0.15"/>
    <row r="46" ht="18.75" customHeight="1" x14ac:dyDescent="0.15"/>
    <row r="47" ht="18.75" customHeight="1" x14ac:dyDescent="0.15"/>
    <row r="48"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sheetData>
  <sheetProtection password="CC65" sheet="1" formatCells="0" formatRows="0" selectLockedCells="1"/>
  <mergeCells count="41">
    <mergeCell ref="A17:B17"/>
    <mergeCell ref="C17:N17"/>
    <mergeCell ref="O17:U17"/>
    <mergeCell ref="V17:AB17"/>
    <mergeCell ref="AC17:AZ17"/>
    <mergeCell ref="A18:B18"/>
    <mergeCell ref="C18:N18"/>
    <mergeCell ref="O18:U18"/>
    <mergeCell ref="V18:AB18"/>
    <mergeCell ref="AC18:AZ18"/>
    <mergeCell ref="A15:B15"/>
    <mergeCell ref="C15:N15"/>
    <mergeCell ref="O15:U15"/>
    <mergeCell ref="V15:AB15"/>
    <mergeCell ref="AC15:AZ15"/>
    <mergeCell ref="A16:B16"/>
    <mergeCell ref="C16:N16"/>
    <mergeCell ref="O16:U16"/>
    <mergeCell ref="V16:AB16"/>
    <mergeCell ref="AC16:AZ16"/>
    <mergeCell ref="A13:B13"/>
    <mergeCell ref="C13:N13"/>
    <mergeCell ref="O13:U13"/>
    <mergeCell ref="V13:AB13"/>
    <mergeCell ref="AC13:AZ13"/>
    <mergeCell ref="A14:B14"/>
    <mergeCell ref="C14:N14"/>
    <mergeCell ref="O14:U14"/>
    <mergeCell ref="V14:AB14"/>
    <mergeCell ref="AC14:AZ14"/>
    <mergeCell ref="AN1:AR1"/>
    <mergeCell ref="AS1:AZ1"/>
    <mergeCell ref="A4:AZ5"/>
    <mergeCell ref="A11:N12"/>
    <mergeCell ref="O11:U12"/>
    <mergeCell ref="V11:AB12"/>
    <mergeCell ref="AC11:AZ12"/>
    <mergeCell ref="A9:AZ9"/>
    <mergeCell ref="AN2:AR2"/>
    <mergeCell ref="AS2:AZ2"/>
    <mergeCell ref="A10:AZ10"/>
  </mergeCells>
  <phoneticPr fontId="2"/>
  <printOptions horizontalCentered="1" verticalCentered="1"/>
  <pageMargins left="0.51181102362204722" right="0.11811023622047245" top="0.35433070866141736" bottom="0.15748031496062992" header="0.31496062992125984" footer="0.31496062992125984"/>
  <pageSetup paperSize="9" scale="74"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C000"/>
  </sheetPr>
  <dimension ref="A1:BP225"/>
  <sheetViews>
    <sheetView showGridLines="0" tabSelected="1" zoomScale="85" zoomScaleNormal="85" workbookViewId="0">
      <selection activeCell="BD30" sqref="BD30:BH30"/>
    </sheetView>
  </sheetViews>
  <sheetFormatPr defaultRowHeight="18.75" x14ac:dyDescent="0.15"/>
  <cols>
    <col min="1" max="63" width="2.5" style="2" customWidth="1"/>
    <col min="64" max="68" width="2.5" style="2" hidden="1" customWidth="1"/>
    <col min="69" max="87" width="2.5" style="2" customWidth="1"/>
    <col min="88" max="16384" width="9" style="2"/>
  </cols>
  <sheetData>
    <row r="1" spans="1:63" ht="15" customHeight="1" x14ac:dyDescent="0.15">
      <c r="A1" s="1" t="s">
        <v>221</v>
      </c>
      <c r="B1" s="91"/>
      <c r="AM1" s="149" t="s">
        <v>1</v>
      </c>
      <c r="AN1" s="149"/>
      <c r="AO1" s="149"/>
      <c r="AP1" s="149"/>
      <c r="AQ1" s="149"/>
      <c r="AR1" s="369" t="str">
        <f>IF('経費1-3(追加・延長・その他)'!AR1="","",'経費1-3(追加・延長・その他)'!AR1)</f>
        <v/>
      </c>
      <c r="AS1" s="369"/>
      <c r="AT1" s="369"/>
      <c r="AU1" s="369"/>
      <c r="AV1" s="369"/>
      <c r="AW1" s="369"/>
      <c r="AX1" s="369"/>
      <c r="AY1" s="369"/>
    </row>
    <row r="2" spans="1:63" ht="15" customHeight="1" x14ac:dyDescent="0.15">
      <c r="AM2" s="149" t="s">
        <v>2</v>
      </c>
      <c r="AN2" s="149"/>
      <c r="AO2" s="149"/>
      <c r="AP2" s="149"/>
      <c r="AQ2" s="149"/>
      <c r="AR2" s="149" t="s">
        <v>3</v>
      </c>
      <c r="AS2" s="149"/>
      <c r="AT2" s="149"/>
      <c r="AU2" s="149"/>
      <c r="AV2" s="149"/>
      <c r="AW2" s="149"/>
      <c r="AX2" s="149"/>
      <c r="AY2" s="149"/>
    </row>
    <row r="4" spans="1:63" ht="15" customHeight="1" x14ac:dyDescent="0.15">
      <c r="AC4" s="370" t="s">
        <v>4</v>
      </c>
      <c r="AD4" s="370"/>
      <c r="AE4" s="334" t="str">
        <f>IF('経費1-3(追加・延長・その他)'!AE4="","",'経費1-3(追加・延長・その他)'!AE4)</f>
        <v/>
      </c>
      <c r="AF4" s="334"/>
      <c r="AG4" s="334"/>
      <c r="AH4" s="334"/>
      <c r="AI4" s="2" t="s">
        <v>5</v>
      </c>
      <c r="AJ4" s="151" t="s">
        <v>293</v>
      </c>
      <c r="AK4" s="151"/>
      <c r="AL4" s="151"/>
      <c r="AM4" s="334" t="str">
        <f>IF('経費1-3(追加・延長・その他)'!AM4="","",'経費1-3(追加・延長・その他)'!AM4)</f>
        <v/>
      </c>
      <c r="AN4" s="334"/>
      <c r="AO4" s="334"/>
      <c r="AP4" s="152" t="s">
        <v>6</v>
      </c>
      <c r="AQ4" s="152"/>
      <c r="AR4" s="334" t="str">
        <f>IF('経費1-3(追加・延長・その他)'!AR4="","",'経費1-3(追加・延長・その他)'!AR4)</f>
        <v/>
      </c>
      <c r="AS4" s="334"/>
      <c r="AT4" s="334"/>
      <c r="AU4" s="2" t="s">
        <v>7</v>
      </c>
      <c r="AV4" s="334" t="str">
        <f>IF('経費1-3(追加・延長・その他)'!AV4="","",'経費1-3(追加・延長・その他)'!AV4)</f>
        <v/>
      </c>
      <c r="AW4" s="334"/>
      <c r="AX4" s="334"/>
      <c r="AY4" s="2" t="s">
        <v>8</v>
      </c>
    </row>
    <row r="5" spans="1:63" ht="7.5" customHeight="1" x14ac:dyDescent="0.15"/>
    <row r="6" spans="1:63" ht="18.75" customHeight="1" x14ac:dyDescent="0.15">
      <c r="A6" s="530" t="s">
        <v>304</v>
      </c>
      <c r="B6" s="530"/>
      <c r="C6" s="530"/>
      <c r="D6" s="530"/>
      <c r="E6" s="530"/>
      <c r="F6" s="530"/>
      <c r="G6" s="530"/>
      <c r="H6" s="530"/>
      <c r="I6" s="530"/>
      <c r="J6" s="530"/>
      <c r="K6" s="530"/>
      <c r="L6" s="530"/>
      <c r="M6" s="530"/>
      <c r="N6" s="530"/>
      <c r="O6" s="530"/>
      <c r="P6" s="530"/>
      <c r="Q6" s="530"/>
      <c r="R6" s="530"/>
      <c r="S6" s="530"/>
      <c r="T6" s="530"/>
      <c r="U6" s="530"/>
      <c r="V6" s="530"/>
      <c r="W6" s="530"/>
      <c r="X6" s="530"/>
      <c r="Y6" s="530"/>
      <c r="Z6" s="530"/>
      <c r="AA6" s="530"/>
      <c r="AB6" s="530"/>
      <c r="AC6" s="530"/>
      <c r="AD6" s="530"/>
      <c r="AE6" s="530"/>
      <c r="AF6" s="530"/>
      <c r="AG6" s="530"/>
      <c r="AH6" s="530"/>
      <c r="AI6" s="530"/>
      <c r="AJ6" s="530"/>
      <c r="AK6" s="530"/>
      <c r="AL6" s="530"/>
      <c r="AM6" s="530"/>
      <c r="AN6" s="530"/>
      <c r="AO6" s="530"/>
      <c r="AP6" s="530"/>
      <c r="AQ6" s="530"/>
      <c r="AR6" s="530"/>
      <c r="AS6" s="530"/>
      <c r="AT6" s="530"/>
      <c r="AU6" s="530"/>
      <c r="AV6" s="530"/>
      <c r="AW6" s="530"/>
      <c r="AX6" s="530"/>
      <c r="AY6" s="530"/>
      <c r="AZ6" s="530"/>
    </row>
    <row r="7" spans="1:63" ht="18.75" customHeight="1" x14ac:dyDescent="0.15">
      <c r="A7" s="336" t="s">
        <v>291</v>
      </c>
      <c r="B7" s="149"/>
      <c r="C7" s="149"/>
      <c r="D7" s="149"/>
      <c r="E7" s="149"/>
      <c r="F7" s="149"/>
      <c r="G7" s="149"/>
      <c r="H7" s="149"/>
      <c r="I7" s="149"/>
      <c r="J7" s="149"/>
      <c r="K7" s="337" t="str">
        <f>IF('経費1-3(追加・延長・その他)'!K10="","",'経費1-3(追加・延長・その他)'!K10)</f>
        <v/>
      </c>
      <c r="L7" s="338"/>
      <c r="M7" s="338"/>
      <c r="N7" s="338"/>
      <c r="O7" s="338"/>
      <c r="P7" s="338"/>
      <c r="Q7" s="338"/>
      <c r="R7" s="338"/>
      <c r="S7" s="338"/>
      <c r="T7" s="338"/>
      <c r="U7" s="338"/>
      <c r="V7" s="338"/>
      <c r="W7" s="338"/>
      <c r="X7" s="338"/>
      <c r="Y7" s="338"/>
      <c r="Z7" s="338"/>
      <c r="AA7" s="338"/>
      <c r="AB7" s="338"/>
      <c r="AC7" s="338"/>
      <c r="AD7" s="338"/>
      <c r="AE7" s="338"/>
      <c r="AF7" s="338"/>
      <c r="AG7" s="338"/>
      <c r="AH7" s="338"/>
      <c r="AI7" s="338"/>
      <c r="AJ7" s="338"/>
      <c r="AK7" s="338"/>
      <c r="AL7" s="338"/>
      <c r="AM7" s="338"/>
      <c r="AN7" s="338"/>
      <c r="AO7" s="338"/>
      <c r="AP7" s="338"/>
      <c r="AQ7" s="338"/>
      <c r="AR7" s="338"/>
      <c r="AS7" s="338"/>
      <c r="AT7" s="338"/>
      <c r="AU7" s="338"/>
      <c r="AV7" s="338"/>
      <c r="AW7" s="338"/>
      <c r="AX7" s="338"/>
      <c r="AY7" s="338"/>
      <c r="AZ7" s="339"/>
    </row>
    <row r="8" spans="1:63" ht="18.75" customHeight="1" x14ac:dyDescent="0.15">
      <c r="A8" s="149"/>
      <c r="B8" s="149"/>
      <c r="C8" s="149"/>
      <c r="D8" s="149"/>
      <c r="E8" s="149"/>
      <c r="F8" s="149"/>
      <c r="G8" s="149"/>
      <c r="H8" s="149"/>
      <c r="I8" s="149"/>
      <c r="J8" s="149"/>
      <c r="K8" s="340"/>
      <c r="L8" s="341"/>
      <c r="M8" s="341"/>
      <c r="N8" s="341"/>
      <c r="O8" s="341"/>
      <c r="P8" s="341"/>
      <c r="Q8" s="341"/>
      <c r="R8" s="341"/>
      <c r="S8" s="341"/>
      <c r="T8" s="341"/>
      <c r="U8" s="341"/>
      <c r="V8" s="341"/>
      <c r="W8" s="341"/>
      <c r="X8" s="341"/>
      <c r="Y8" s="341"/>
      <c r="Z8" s="341"/>
      <c r="AA8" s="341"/>
      <c r="AB8" s="341"/>
      <c r="AC8" s="341"/>
      <c r="AD8" s="341"/>
      <c r="AE8" s="341"/>
      <c r="AF8" s="341"/>
      <c r="AG8" s="341"/>
      <c r="AH8" s="341"/>
      <c r="AI8" s="341"/>
      <c r="AJ8" s="341"/>
      <c r="AK8" s="341"/>
      <c r="AL8" s="341"/>
      <c r="AM8" s="341"/>
      <c r="AN8" s="341"/>
      <c r="AO8" s="341"/>
      <c r="AP8" s="341"/>
      <c r="AQ8" s="341"/>
      <c r="AR8" s="341"/>
      <c r="AS8" s="341"/>
      <c r="AT8" s="341"/>
      <c r="AU8" s="341"/>
      <c r="AV8" s="341"/>
      <c r="AW8" s="341"/>
      <c r="AX8" s="341"/>
      <c r="AY8" s="341"/>
      <c r="AZ8" s="342"/>
    </row>
    <row r="9" spans="1:63" ht="18.75" customHeight="1" x14ac:dyDescent="0.15">
      <c r="A9" s="149"/>
      <c r="B9" s="149"/>
      <c r="C9" s="149"/>
      <c r="D9" s="149"/>
      <c r="E9" s="149"/>
      <c r="F9" s="149"/>
      <c r="G9" s="149"/>
      <c r="H9" s="149"/>
      <c r="I9" s="149"/>
      <c r="J9" s="149"/>
      <c r="K9" s="343"/>
      <c r="L9" s="344"/>
      <c r="M9" s="344"/>
      <c r="N9" s="344"/>
      <c r="O9" s="344"/>
      <c r="P9" s="344"/>
      <c r="Q9" s="344"/>
      <c r="R9" s="344"/>
      <c r="S9" s="344"/>
      <c r="T9" s="344"/>
      <c r="U9" s="344"/>
      <c r="V9" s="344"/>
      <c r="W9" s="344"/>
      <c r="X9" s="344"/>
      <c r="Y9" s="344"/>
      <c r="Z9" s="344"/>
      <c r="AA9" s="344"/>
      <c r="AB9" s="344"/>
      <c r="AC9" s="344"/>
      <c r="AD9" s="344"/>
      <c r="AE9" s="344"/>
      <c r="AF9" s="344"/>
      <c r="AG9" s="344"/>
      <c r="AH9" s="344"/>
      <c r="AI9" s="344"/>
      <c r="AJ9" s="344"/>
      <c r="AK9" s="344"/>
      <c r="AL9" s="344"/>
      <c r="AM9" s="344"/>
      <c r="AN9" s="344"/>
      <c r="AO9" s="344"/>
      <c r="AP9" s="344"/>
      <c r="AQ9" s="344"/>
      <c r="AR9" s="344"/>
      <c r="AS9" s="344"/>
      <c r="AT9" s="344"/>
      <c r="AU9" s="344"/>
      <c r="AV9" s="344"/>
      <c r="AW9" s="344"/>
      <c r="AX9" s="344"/>
      <c r="AY9" s="344"/>
      <c r="AZ9" s="345"/>
    </row>
    <row r="10" spans="1:63" ht="18.75" customHeight="1" x14ac:dyDescent="0.15">
      <c r="A10" s="149" t="s">
        <v>29</v>
      </c>
      <c r="B10" s="149"/>
      <c r="C10" s="149"/>
      <c r="D10" s="149"/>
      <c r="E10" s="149"/>
      <c r="F10" s="149"/>
      <c r="G10" s="149"/>
      <c r="H10" s="149"/>
      <c r="I10" s="149"/>
      <c r="J10" s="149"/>
      <c r="K10" s="346" t="str">
        <f>IF('経費1-3(追加・延長・その他)'!K16="","",'経費1-3(追加・延長・その他)'!K16)</f>
        <v/>
      </c>
      <c r="L10" s="346"/>
      <c r="M10" s="346"/>
      <c r="N10" s="346"/>
      <c r="O10" s="346"/>
      <c r="P10" s="346"/>
      <c r="Q10" s="346"/>
      <c r="R10" s="346"/>
      <c r="S10" s="346"/>
      <c r="T10" s="346"/>
      <c r="U10" s="346"/>
      <c r="V10" s="346"/>
      <c r="W10" s="346"/>
      <c r="X10" s="346"/>
      <c r="Y10" s="346"/>
      <c r="Z10" s="346"/>
      <c r="AA10" s="346"/>
      <c r="AB10" s="346"/>
      <c r="AC10" s="346"/>
      <c r="AD10" s="346"/>
      <c r="AE10" s="346"/>
      <c r="AF10" s="346"/>
      <c r="AG10" s="346"/>
      <c r="AH10" s="346"/>
      <c r="AI10" s="346"/>
      <c r="AJ10" s="346"/>
      <c r="AK10" s="346"/>
      <c r="AL10" s="346"/>
      <c r="AM10" s="346"/>
      <c r="AN10" s="346"/>
      <c r="AO10" s="346"/>
      <c r="AP10" s="346"/>
      <c r="AQ10" s="346"/>
      <c r="AR10" s="346"/>
      <c r="AS10" s="346"/>
      <c r="AT10" s="346"/>
      <c r="AU10" s="346"/>
      <c r="AV10" s="346"/>
      <c r="AW10" s="346"/>
      <c r="AX10" s="346"/>
      <c r="AY10" s="346"/>
      <c r="AZ10" s="346"/>
    </row>
    <row r="11" spans="1:63" ht="2.25" customHeight="1" x14ac:dyDescent="0.15">
      <c r="BB11" s="92"/>
      <c r="BC11" s="92"/>
      <c r="BD11" s="92"/>
      <c r="BE11" s="92"/>
      <c r="BF11" s="92"/>
      <c r="BG11" s="92"/>
      <c r="BH11" s="92"/>
      <c r="BI11" s="92"/>
      <c r="BJ11" s="92"/>
      <c r="BK11" s="92"/>
    </row>
    <row r="12" spans="1:63" ht="31.5" customHeight="1" x14ac:dyDescent="0.15">
      <c r="B12" s="347" t="s">
        <v>296</v>
      </c>
      <c r="C12" s="347"/>
      <c r="D12" s="347"/>
      <c r="E12" s="347"/>
      <c r="F12" s="347"/>
      <c r="G12" s="347"/>
      <c r="H12" s="347"/>
      <c r="I12" s="347"/>
      <c r="J12" s="347"/>
      <c r="K12" s="347"/>
      <c r="L12" s="347"/>
      <c r="M12" s="347"/>
      <c r="N12" s="347"/>
      <c r="O12" s="347"/>
      <c r="P12" s="347"/>
      <c r="Q12" s="347"/>
      <c r="R12" s="347"/>
      <c r="S12" s="347"/>
      <c r="T12" s="347"/>
      <c r="U12" s="347"/>
      <c r="V12" s="347"/>
      <c r="W12" s="347"/>
      <c r="X12" s="347"/>
      <c r="Y12" s="347"/>
      <c r="Z12" s="347"/>
      <c r="AA12" s="347"/>
      <c r="AB12" s="347"/>
      <c r="AC12" s="347"/>
      <c r="AD12" s="347"/>
      <c r="AE12" s="347"/>
      <c r="AF12" s="347"/>
      <c r="AG12" s="347"/>
      <c r="AH12" s="347"/>
      <c r="AI12" s="347"/>
      <c r="AJ12" s="347"/>
      <c r="AK12" s="347"/>
      <c r="AL12" s="347"/>
      <c r="AM12" s="347"/>
      <c r="AN12" s="347"/>
      <c r="AO12" s="347"/>
      <c r="AP12" s="347"/>
      <c r="AQ12" s="347"/>
      <c r="AR12" s="347"/>
      <c r="AS12" s="347"/>
      <c r="AT12" s="347"/>
      <c r="AU12" s="347"/>
      <c r="AV12" s="347"/>
      <c r="AW12" s="347"/>
      <c r="AX12" s="347"/>
      <c r="AY12" s="347"/>
      <c r="AZ12" s="93"/>
      <c r="BB12" s="92"/>
      <c r="BC12" s="92"/>
      <c r="BD12" s="92"/>
      <c r="BE12" s="92"/>
      <c r="BF12" s="92"/>
      <c r="BG12" s="92"/>
      <c r="BH12" s="92"/>
      <c r="BI12" s="92"/>
      <c r="BJ12" s="92"/>
      <c r="BK12" s="92"/>
    </row>
    <row r="13" spans="1:63" ht="18.75" customHeight="1" x14ac:dyDescent="0.15">
      <c r="A13" s="348" t="s">
        <v>79</v>
      </c>
      <c r="B13" s="349"/>
      <c r="C13" s="349"/>
      <c r="D13" s="349"/>
      <c r="E13" s="349"/>
      <c r="F13" s="349"/>
      <c r="G13" s="349"/>
      <c r="H13" s="349"/>
      <c r="I13" s="349"/>
      <c r="J13" s="349"/>
      <c r="K13" s="349"/>
      <c r="L13" s="349"/>
      <c r="M13" s="349"/>
      <c r="N13" s="350"/>
      <c r="O13" s="149" t="s">
        <v>222</v>
      </c>
      <c r="P13" s="149"/>
      <c r="Q13" s="149"/>
      <c r="R13" s="355" t="s">
        <v>223</v>
      </c>
      <c r="S13" s="356"/>
      <c r="T13" s="356"/>
      <c r="U13" s="356"/>
      <c r="V13" s="356"/>
      <c r="W13" s="356"/>
      <c r="X13" s="356"/>
      <c r="Y13" s="356"/>
      <c r="Z13" s="356"/>
      <c r="AA13" s="356"/>
      <c r="AB13" s="356"/>
      <c r="AC13" s="356"/>
      <c r="AD13" s="356"/>
      <c r="AE13" s="356"/>
      <c r="AF13" s="356"/>
      <c r="AG13" s="356"/>
      <c r="AH13" s="356"/>
      <c r="AI13" s="356"/>
      <c r="AJ13" s="356"/>
      <c r="AK13" s="356"/>
      <c r="AL13" s="356"/>
      <c r="AM13" s="356"/>
      <c r="AN13" s="356"/>
      <c r="AO13" s="356"/>
      <c r="AP13" s="356"/>
      <c r="AQ13" s="356"/>
      <c r="AR13" s="356"/>
      <c r="AS13" s="356"/>
      <c r="AT13" s="356"/>
      <c r="AU13" s="356"/>
      <c r="AV13" s="356"/>
      <c r="AW13" s="356"/>
      <c r="AX13" s="356"/>
      <c r="AY13" s="356"/>
      <c r="AZ13" s="357"/>
      <c r="BB13" s="149" t="s">
        <v>82</v>
      </c>
      <c r="BC13" s="149"/>
      <c r="BD13" s="149"/>
      <c r="BE13" s="149"/>
      <c r="BF13" s="149"/>
      <c r="BG13" s="149"/>
      <c r="BH13" s="149"/>
    </row>
    <row r="14" spans="1:63" ht="18.75" customHeight="1" x14ac:dyDescent="0.15">
      <c r="A14" s="351"/>
      <c r="B14" s="352"/>
      <c r="C14" s="352"/>
      <c r="D14" s="352"/>
      <c r="E14" s="352"/>
      <c r="F14" s="352"/>
      <c r="G14" s="352"/>
      <c r="H14" s="352"/>
      <c r="I14" s="352"/>
      <c r="J14" s="352"/>
      <c r="K14" s="352"/>
      <c r="L14" s="352"/>
      <c r="M14" s="352"/>
      <c r="N14" s="353"/>
      <c r="O14" s="149"/>
      <c r="P14" s="149"/>
      <c r="Q14" s="149"/>
      <c r="R14" s="24"/>
      <c r="S14" s="24"/>
      <c r="T14" s="332" t="s">
        <v>224</v>
      </c>
      <c r="U14" s="332"/>
      <c r="V14" s="332"/>
      <c r="W14" s="332"/>
      <c r="X14" s="94">
        <v>1</v>
      </c>
      <c r="Y14" s="24" t="s">
        <v>225</v>
      </c>
      <c r="Z14" s="24"/>
      <c r="AA14" s="95"/>
      <c r="AB14" s="128"/>
      <c r="AC14" s="129"/>
      <c r="AD14" s="528" t="s">
        <v>84</v>
      </c>
      <c r="AE14" s="528"/>
      <c r="AF14" s="528"/>
      <c r="AG14" s="528"/>
      <c r="AH14" s="130">
        <v>3</v>
      </c>
      <c r="AI14" s="129" t="s">
        <v>14</v>
      </c>
      <c r="AJ14" s="129"/>
      <c r="AK14" s="131"/>
      <c r="AL14" s="132"/>
      <c r="AM14" s="133"/>
      <c r="AN14" s="529" t="s">
        <v>85</v>
      </c>
      <c r="AO14" s="529"/>
      <c r="AP14" s="529"/>
      <c r="AQ14" s="529"/>
      <c r="AR14" s="134">
        <v>5</v>
      </c>
      <c r="AS14" s="133" t="s">
        <v>14</v>
      </c>
      <c r="AT14" s="133"/>
      <c r="AU14" s="135"/>
      <c r="AV14" s="149" t="s">
        <v>86</v>
      </c>
      <c r="AW14" s="149"/>
      <c r="AX14" s="149"/>
      <c r="AY14" s="149"/>
      <c r="AZ14" s="149"/>
      <c r="BB14" s="149"/>
      <c r="BC14" s="149"/>
      <c r="BD14" s="149"/>
      <c r="BE14" s="149"/>
      <c r="BF14" s="149"/>
      <c r="BG14" s="149"/>
      <c r="BH14" s="149"/>
    </row>
    <row r="15" spans="1:63" ht="24.95" customHeight="1" x14ac:dyDescent="0.15">
      <c r="A15" s="322" t="s">
        <v>87</v>
      </c>
      <c r="B15" s="324"/>
      <c r="C15" s="513" t="s">
        <v>303</v>
      </c>
      <c r="D15" s="514"/>
      <c r="E15" s="514"/>
      <c r="F15" s="514"/>
      <c r="G15" s="514"/>
      <c r="H15" s="514"/>
      <c r="I15" s="514"/>
      <c r="J15" s="514"/>
      <c r="K15" s="514"/>
      <c r="L15" s="514"/>
      <c r="M15" s="514"/>
      <c r="N15" s="515"/>
      <c r="O15" s="322">
        <v>1</v>
      </c>
      <c r="P15" s="323"/>
      <c r="Q15" s="324"/>
      <c r="R15" s="397"/>
      <c r="S15" s="391"/>
      <c r="T15" s="522"/>
      <c r="U15" s="523"/>
      <c r="V15" s="523"/>
      <c r="W15" s="523"/>
      <c r="X15" s="523"/>
      <c r="Y15" s="523"/>
      <c r="Z15" s="523"/>
      <c r="AA15" s="523"/>
      <c r="AB15" s="524"/>
      <c r="AC15" s="525"/>
      <c r="AD15" s="526"/>
      <c r="AE15" s="527"/>
      <c r="AF15" s="527"/>
      <c r="AG15" s="527"/>
      <c r="AH15" s="527"/>
      <c r="AI15" s="527"/>
      <c r="AJ15" s="527"/>
      <c r="AK15" s="527"/>
      <c r="AL15" s="509" t="str">
        <f>IF(BD15="","□",CHOOSE(BD15,"□","□","■"))</f>
        <v>□</v>
      </c>
      <c r="AM15" s="510"/>
      <c r="AN15" s="511" t="s">
        <v>228</v>
      </c>
      <c r="AO15" s="512"/>
      <c r="AP15" s="512"/>
      <c r="AQ15" s="512"/>
      <c r="AR15" s="512"/>
      <c r="AS15" s="512"/>
      <c r="AT15" s="512"/>
      <c r="AU15" s="512"/>
      <c r="AV15" s="391" t="str">
        <f>IF(AND(R16="□",AB16="□",AL15="□",AL16="□",AL17="□"),"",CHOOSE(MIN(BD15, BD16, BD17),O15*$X$14,O15*$AH$14,O15*$AR$14))</f>
        <v/>
      </c>
      <c r="AW15" s="392"/>
      <c r="AX15" s="392"/>
      <c r="AY15" s="392"/>
      <c r="AZ15" s="533"/>
      <c r="BB15" s="149" t="s">
        <v>316</v>
      </c>
      <c r="BC15" s="149"/>
      <c r="BD15" s="150"/>
      <c r="BE15" s="150"/>
      <c r="BF15" s="150"/>
      <c r="BG15" s="150"/>
      <c r="BH15" s="150"/>
    </row>
    <row r="16" spans="1:63" ht="24.95" customHeight="1" x14ac:dyDescent="0.15">
      <c r="A16" s="379"/>
      <c r="B16" s="380"/>
      <c r="C16" s="516"/>
      <c r="D16" s="517"/>
      <c r="E16" s="517"/>
      <c r="F16" s="517"/>
      <c r="G16" s="517"/>
      <c r="H16" s="517"/>
      <c r="I16" s="517"/>
      <c r="J16" s="517"/>
      <c r="K16" s="517"/>
      <c r="L16" s="517"/>
      <c r="M16" s="517"/>
      <c r="N16" s="518"/>
      <c r="O16" s="379"/>
      <c r="P16" s="390"/>
      <c r="Q16" s="380"/>
      <c r="R16" s="402" t="str">
        <f>IF(OR(BD15=1,BD16=1,BD17=1),"■","□")</f>
        <v>□</v>
      </c>
      <c r="S16" s="393"/>
      <c r="T16" s="538" t="s">
        <v>226</v>
      </c>
      <c r="U16" s="539"/>
      <c r="V16" s="539"/>
      <c r="W16" s="539"/>
      <c r="X16" s="539"/>
      <c r="Y16" s="539"/>
      <c r="Z16" s="539"/>
      <c r="AA16" s="539"/>
      <c r="AB16" s="540" t="str">
        <f>IF(OR(BD15=2,BD16=2,BD17=2),"■","□")</f>
        <v>□</v>
      </c>
      <c r="AC16" s="541"/>
      <c r="AD16" s="542" t="s">
        <v>227</v>
      </c>
      <c r="AE16" s="543"/>
      <c r="AF16" s="543"/>
      <c r="AG16" s="543"/>
      <c r="AH16" s="543"/>
      <c r="AI16" s="543"/>
      <c r="AJ16" s="543"/>
      <c r="AK16" s="543"/>
      <c r="AL16" s="509" t="str">
        <f>IF(BD16="","□",CHOOSE(BD16,"□","□","■"))</f>
        <v>□</v>
      </c>
      <c r="AM16" s="510"/>
      <c r="AN16" s="511" t="s">
        <v>314</v>
      </c>
      <c r="AO16" s="512"/>
      <c r="AP16" s="512"/>
      <c r="AQ16" s="512"/>
      <c r="AR16" s="512"/>
      <c r="AS16" s="512"/>
      <c r="AT16" s="512"/>
      <c r="AU16" s="512"/>
      <c r="AV16" s="393"/>
      <c r="AW16" s="394"/>
      <c r="AX16" s="394"/>
      <c r="AY16" s="394"/>
      <c r="AZ16" s="534"/>
      <c r="BB16" s="149" t="s">
        <v>317</v>
      </c>
      <c r="BC16" s="149"/>
      <c r="BD16" s="150"/>
      <c r="BE16" s="150"/>
      <c r="BF16" s="150"/>
      <c r="BG16" s="150"/>
      <c r="BH16" s="150"/>
    </row>
    <row r="17" spans="1:68" ht="24.95" customHeight="1" x14ac:dyDescent="0.15">
      <c r="A17" s="331"/>
      <c r="B17" s="333"/>
      <c r="C17" s="519"/>
      <c r="D17" s="520"/>
      <c r="E17" s="520"/>
      <c r="F17" s="520"/>
      <c r="G17" s="520"/>
      <c r="H17" s="520"/>
      <c r="I17" s="520"/>
      <c r="J17" s="520"/>
      <c r="K17" s="520"/>
      <c r="L17" s="520"/>
      <c r="M17" s="520"/>
      <c r="N17" s="521"/>
      <c r="O17" s="331"/>
      <c r="P17" s="332"/>
      <c r="Q17" s="333"/>
      <c r="R17" s="500"/>
      <c r="S17" s="395"/>
      <c r="T17" s="501"/>
      <c r="U17" s="502"/>
      <c r="V17" s="502"/>
      <c r="W17" s="502"/>
      <c r="X17" s="502"/>
      <c r="Y17" s="502"/>
      <c r="Z17" s="502"/>
      <c r="AA17" s="502"/>
      <c r="AB17" s="536"/>
      <c r="AC17" s="537"/>
      <c r="AD17" s="531"/>
      <c r="AE17" s="532"/>
      <c r="AF17" s="532"/>
      <c r="AG17" s="532"/>
      <c r="AH17" s="532"/>
      <c r="AI17" s="532"/>
      <c r="AJ17" s="532"/>
      <c r="AK17" s="532"/>
      <c r="AL17" s="509" t="str">
        <f>IF(BD17="","□",CHOOSE(BD17,"□","□","■"))</f>
        <v>□</v>
      </c>
      <c r="AM17" s="510"/>
      <c r="AN17" s="511" t="s">
        <v>315</v>
      </c>
      <c r="AO17" s="512"/>
      <c r="AP17" s="512"/>
      <c r="AQ17" s="512"/>
      <c r="AR17" s="512"/>
      <c r="AS17" s="512"/>
      <c r="AT17" s="512"/>
      <c r="AU17" s="512"/>
      <c r="AV17" s="395"/>
      <c r="AW17" s="396"/>
      <c r="AX17" s="396"/>
      <c r="AY17" s="396"/>
      <c r="AZ17" s="535"/>
      <c r="BB17" s="149" t="s">
        <v>87</v>
      </c>
      <c r="BC17" s="149"/>
      <c r="BD17" s="150"/>
      <c r="BE17" s="150"/>
      <c r="BF17" s="150"/>
      <c r="BG17" s="150"/>
      <c r="BH17" s="150"/>
    </row>
    <row r="18" spans="1:68" ht="45" customHeight="1" x14ac:dyDescent="0.15">
      <c r="A18" s="149" t="s">
        <v>229</v>
      </c>
      <c r="B18" s="149"/>
      <c r="C18" s="544" t="s">
        <v>230</v>
      </c>
      <c r="D18" s="544"/>
      <c r="E18" s="544"/>
      <c r="F18" s="544"/>
      <c r="G18" s="544"/>
      <c r="H18" s="544"/>
      <c r="I18" s="544"/>
      <c r="J18" s="544"/>
      <c r="K18" s="544"/>
      <c r="L18" s="544"/>
      <c r="M18" s="544"/>
      <c r="N18" s="544"/>
      <c r="O18" s="149">
        <v>2</v>
      </c>
      <c r="P18" s="149"/>
      <c r="Q18" s="149"/>
      <c r="R18" s="367" t="str">
        <f>IF(BD18="","□",CHOOSE(BD18,"■","□","□"))</f>
        <v>□</v>
      </c>
      <c r="S18" s="368"/>
      <c r="T18" s="545" t="s">
        <v>231</v>
      </c>
      <c r="U18" s="546"/>
      <c r="V18" s="546"/>
      <c r="W18" s="546"/>
      <c r="X18" s="546"/>
      <c r="Y18" s="546"/>
      <c r="Z18" s="546"/>
      <c r="AA18" s="546"/>
      <c r="AB18" s="367" t="str">
        <f>IF(BD18="","□",CHOOSE(BD18,"□","■","□"))</f>
        <v>□</v>
      </c>
      <c r="AC18" s="368"/>
      <c r="AD18" s="545" t="s">
        <v>104</v>
      </c>
      <c r="AE18" s="546"/>
      <c r="AF18" s="546"/>
      <c r="AG18" s="546"/>
      <c r="AH18" s="546"/>
      <c r="AI18" s="546"/>
      <c r="AJ18" s="546"/>
      <c r="AK18" s="546"/>
      <c r="AL18" s="367" t="str">
        <f>IF(BD18="","□",CHOOSE(BD18,"□","□","■"))</f>
        <v>□</v>
      </c>
      <c r="AM18" s="368"/>
      <c r="AN18" s="545" t="s">
        <v>105</v>
      </c>
      <c r="AO18" s="546"/>
      <c r="AP18" s="546"/>
      <c r="AQ18" s="546"/>
      <c r="AR18" s="546"/>
      <c r="AS18" s="546"/>
      <c r="AT18" s="546"/>
      <c r="AU18" s="546"/>
      <c r="AV18" s="367" t="str">
        <f>IF(AND(R18="□",AB18="□",AL18="□"),"",CHOOSE(BD18,O18*$X$14,O18*$AH$14,O18*$AR$14))</f>
        <v/>
      </c>
      <c r="AW18" s="367"/>
      <c r="AX18" s="367"/>
      <c r="AY18" s="367"/>
      <c r="AZ18" s="367"/>
      <c r="BB18" s="149" t="s">
        <v>229</v>
      </c>
      <c r="BC18" s="149"/>
      <c r="BD18" s="150"/>
      <c r="BE18" s="150"/>
      <c r="BF18" s="150"/>
      <c r="BG18" s="150"/>
      <c r="BH18" s="150"/>
    </row>
    <row r="19" spans="1:68" ht="18.75" customHeight="1" thickBot="1" x14ac:dyDescent="0.2">
      <c r="A19" s="149" t="s">
        <v>232</v>
      </c>
      <c r="B19" s="149"/>
      <c r="C19" s="544" t="s">
        <v>233</v>
      </c>
      <c r="D19" s="544"/>
      <c r="E19" s="544"/>
      <c r="F19" s="544"/>
      <c r="G19" s="544"/>
      <c r="H19" s="544"/>
      <c r="I19" s="544"/>
      <c r="J19" s="544"/>
      <c r="K19" s="544"/>
      <c r="L19" s="544"/>
      <c r="M19" s="544"/>
      <c r="N19" s="544"/>
      <c r="O19" s="149">
        <v>3</v>
      </c>
      <c r="P19" s="149"/>
      <c r="Q19" s="149"/>
      <c r="R19" s="367" t="str">
        <f>IF(BD19="","□",CHOOSE(BD19,"■","□","□","□"))</f>
        <v>□</v>
      </c>
      <c r="S19" s="368"/>
      <c r="T19" s="545" t="s">
        <v>121</v>
      </c>
      <c r="U19" s="546"/>
      <c r="V19" s="546"/>
      <c r="W19" s="546"/>
      <c r="X19" s="546"/>
      <c r="Y19" s="546"/>
      <c r="Z19" s="546"/>
      <c r="AA19" s="546"/>
      <c r="AB19" s="367" t="str">
        <f>IF(BD19="","□",CHOOSE(BD19,"□","■","□","□"))</f>
        <v>□</v>
      </c>
      <c r="AC19" s="368"/>
      <c r="AD19" s="550" t="s">
        <v>122</v>
      </c>
      <c r="AE19" s="550"/>
      <c r="AF19" s="550"/>
      <c r="AG19" s="550"/>
      <c r="AH19" s="550"/>
      <c r="AI19" s="550"/>
      <c r="AJ19" s="550"/>
      <c r="AK19" s="522"/>
      <c r="AL19" s="397" t="str">
        <f>IF(BD19="","□",CHOOSE(BD19,"□","□","■","□"))</f>
        <v>□</v>
      </c>
      <c r="AM19" s="391"/>
      <c r="AN19" s="522" t="s">
        <v>123</v>
      </c>
      <c r="AO19" s="523"/>
      <c r="AP19" s="523"/>
      <c r="AQ19" s="523"/>
      <c r="AR19" s="523"/>
      <c r="AS19" s="523"/>
      <c r="AT19" s="523"/>
      <c r="AU19" s="523"/>
      <c r="AV19" s="367" t="str">
        <f>IF(AND(R19="□",AB19="□",AL19="□",AL20="□"),"",CHOOSE(BD19,O19*$X$14,O19*$AH$14,O19*AR14,SUM(O19*AR14,BL20)))</f>
        <v/>
      </c>
      <c r="AW19" s="367"/>
      <c r="AX19" s="367"/>
      <c r="AY19" s="367"/>
      <c r="AZ19" s="367"/>
      <c r="BB19" s="149" t="s">
        <v>232</v>
      </c>
      <c r="BC19" s="149"/>
      <c r="BD19" s="150"/>
      <c r="BE19" s="150"/>
      <c r="BF19" s="150"/>
      <c r="BG19" s="150"/>
      <c r="BH19" s="150"/>
      <c r="BL19" s="149" t="s">
        <v>124</v>
      </c>
      <c r="BM19" s="149"/>
      <c r="BN19" s="149"/>
      <c r="BO19" s="149"/>
      <c r="BP19" s="149"/>
    </row>
    <row r="20" spans="1:68" ht="18.75" customHeight="1" thickBot="1" x14ac:dyDescent="0.2">
      <c r="A20" s="149"/>
      <c r="B20" s="149"/>
      <c r="C20" s="544"/>
      <c r="D20" s="544"/>
      <c r="E20" s="544"/>
      <c r="F20" s="544"/>
      <c r="G20" s="544"/>
      <c r="H20" s="544"/>
      <c r="I20" s="544"/>
      <c r="J20" s="544"/>
      <c r="K20" s="544"/>
      <c r="L20" s="544"/>
      <c r="M20" s="544"/>
      <c r="N20" s="544"/>
      <c r="O20" s="149"/>
      <c r="P20" s="149"/>
      <c r="Q20" s="149"/>
      <c r="R20" s="367"/>
      <c r="S20" s="368"/>
      <c r="T20" s="545"/>
      <c r="U20" s="546"/>
      <c r="V20" s="546"/>
      <c r="W20" s="546"/>
      <c r="X20" s="546"/>
      <c r="Y20" s="546"/>
      <c r="Z20" s="546"/>
      <c r="AA20" s="546"/>
      <c r="AB20" s="367"/>
      <c r="AC20" s="368"/>
      <c r="AD20" s="485"/>
      <c r="AE20" s="485"/>
      <c r="AF20" s="485"/>
      <c r="AG20" s="485"/>
      <c r="AH20" s="485"/>
      <c r="AI20" s="485"/>
      <c r="AJ20" s="485"/>
      <c r="AK20" s="538"/>
      <c r="AL20" s="393" t="str">
        <f>IF(BD19="","□",CHOOSE(BD19,"□","□","□","■"))</f>
        <v>□</v>
      </c>
      <c r="AM20" s="394"/>
      <c r="AN20" s="485" t="s">
        <v>125</v>
      </c>
      <c r="AO20" s="485"/>
      <c r="AP20" s="485"/>
      <c r="AQ20" s="485"/>
      <c r="AR20" s="547"/>
      <c r="AS20" s="548"/>
      <c r="AT20" s="549"/>
      <c r="AU20" s="96" t="s">
        <v>126</v>
      </c>
      <c r="AV20" s="367"/>
      <c r="AW20" s="367"/>
      <c r="AX20" s="367"/>
      <c r="AY20" s="367"/>
      <c r="AZ20" s="367"/>
      <c r="BB20" s="149"/>
      <c r="BC20" s="149"/>
      <c r="BD20" s="150"/>
      <c r="BE20" s="150"/>
      <c r="BF20" s="150"/>
      <c r="BG20" s="150"/>
      <c r="BH20" s="150"/>
      <c r="BL20" s="149" t="str">
        <f>IF(AR20="","",IF(AR20&lt;75,9,IF(AR20&lt;100,18,IF(AR20&lt;125,27,IF(AR20&lt;150,36,IF(AR20&lt;175,45,IF(AR20&lt;200,54,IF(AR20&lt;225,63,IF(AR20&lt;250,72,IF(AR20&lt;275,81,""))))))))))</f>
        <v/>
      </c>
      <c r="BM20" s="149"/>
      <c r="BN20" s="149"/>
      <c r="BO20" s="149"/>
      <c r="BP20" s="149"/>
    </row>
    <row r="21" spans="1:68" ht="18.75" customHeight="1" x14ac:dyDescent="0.15">
      <c r="A21" s="149"/>
      <c r="B21" s="149"/>
      <c r="C21" s="544"/>
      <c r="D21" s="544"/>
      <c r="E21" s="544"/>
      <c r="F21" s="544"/>
      <c r="G21" s="544"/>
      <c r="H21" s="544"/>
      <c r="I21" s="544"/>
      <c r="J21" s="544"/>
      <c r="K21" s="544"/>
      <c r="L21" s="544"/>
      <c r="M21" s="544"/>
      <c r="N21" s="544"/>
      <c r="O21" s="149"/>
      <c r="P21" s="149"/>
      <c r="Q21" s="149"/>
      <c r="R21" s="367"/>
      <c r="S21" s="368"/>
      <c r="T21" s="545"/>
      <c r="U21" s="546"/>
      <c r="V21" s="546"/>
      <c r="W21" s="546"/>
      <c r="X21" s="546"/>
      <c r="Y21" s="546"/>
      <c r="Z21" s="546"/>
      <c r="AA21" s="546"/>
      <c r="AB21" s="367"/>
      <c r="AC21" s="368"/>
      <c r="AD21" s="551"/>
      <c r="AE21" s="551"/>
      <c r="AF21" s="551"/>
      <c r="AG21" s="551"/>
      <c r="AH21" s="551"/>
      <c r="AI21" s="551"/>
      <c r="AJ21" s="551"/>
      <c r="AK21" s="501"/>
      <c r="AL21" s="414" t="s">
        <v>127</v>
      </c>
      <c r="AM21" s="414"/>
      <c r="AN21" s="414"/>
      <c r="AO21" s="414"/>
      <c r="AP21" s="414"/>
      <c r="AQ21" s="414"/>
      <c r="AR21" s="414"/>
      <c r="AS21" s="414"/>
      <c r="AT21" s="414"/>
      <c r="AU21" s="414"/>
      <c r="AV21" s="367"/>
      <c r="AW21" s="367"/>
      <c r="AX21" s="367"/>
      <c r="AY21" s="367"/>
      <c r="AZ21" s="367"/>
      <c r="BB21" s="149"/>
      <c r="BC21" s="149"/>
      <c r="BD21" s="150"/>
      <c r="BE21" s="150"/>
      <c r="BF21" s="150"/>
      <c r="BG21" s="150"/>
      <c r="BH21" s="150"/>
      <c r="BL21" s="149"/>
      <c r="BM21" s="149"/>
      <c r="BN21" s="149"/>
      <c r="BO21" s="149"/>
      <c r="BP21" s="149"/>
    </row>
    <row r="22" spans="1:68" ht="45.75" customHeight="1" x14ac:dyDescent="0.15">
      <c r="A22" s="149" t="s">
        <v>234</v>
      </c>
      <c r="B22" s="149"/>
      <c r="C22" s="544" t="s">
        <v>235</v>
      </c>
      <c r="D22" s="544"/>
      <c r="E22" s="544"/>
      <c r="F22" s="544"/>
      <c r="G22" s="544"/>
      <c r="H22" s="544"/>
      <c r="I22" s="544"/>
      <c r="J22" s="544"/>
      <c r="K22" s="544"/>
      <c r="L22" s="544"/>
      <c r="M22" s="544"/>
      <c r="N22" s="544"/>
      <c r="O22" s="149">
        <v>1</v>
      </c>
      <c r="P22" s="149"/>
      <c r="Q22" s="149"/>
      <c r="R22" s="367" t="str">
        <f>IF(BD22="","□",CHOOSE(BD22,"■","□","□"))</f>
        <v>□</v>
      </c>
      <c r="S22" s="368"/>
      <c r="T22" s="545" t="s">
        <v>236</v>
      </c>
      <c r="U22" s="546"/>
      <c r="V22" s="546"/>
      <c r="W22" s="546"/>
      <c r="X22" s="546"/>
      <c r="Y22" s="546"/>
      <c r="Z22" s="546"/>
      <c r="AA22" s="546"/>
      <c r="AB22" s="367" t="str">
        <f>IF(BD22="","□",CHOOSE(BD22,"□","■","□"))</f>
        <v>□</v>
      </c>
      <c r="AC22" s="368"/>
      <c r="AD22" s="545" t="s">
        <v>237</v>
      </c>
      <c r="AE22" s="546"/>
      <c r="AF22" s="546"/>
      <c r="AG22" s="546"/>
      <c r="AH22" s="546"/>
      <c r="AI22" s="546"/>
      <c r="AJ22" s="546"/>
      <c r="AK22" s="546"/>
      <c r="AL22" s="367" t="str">
        <f>IF(BD22="","□",CHOOSE(BD22,"□","□","■"))</f>
        <v>□</v>
      </c>
      <c r="AM22" s="368"/>
      <c r="AN22" s="545" t="s">
        <v>238</v>
      </c>
      <c r="AO22" s="546"/>
      <c r="AP22" s="546"/>
      <c r="AQ22" s="546"/>
      <c r="AR22" s="546"/>
      <c r="AS22" s="546"/>
      <c r="AT22" s="546"/>
      <c r="AU22" s="546"/>
      <c r="AV22" s="367" t="str">
        <f>IF(AND(R22="□",AB22="□",AL22="□"),"",CHOOSE(BD22,O22*$X$14,O22*$AH$14,O22*$AR$14))</f>
        <v/>
      </c>
      <c r="AW22" s="367"/>
      <c r="AX22" s="367"/>
      <c r="AY22" s="367"/>
      <c r="AZ22" s="367"/>
      <c r="BB22" s="149" t="s">
        <v>234</v>
      </c>
      <c r="BC22" s="149"/>
      <c r="BD22" s="150"/>
      <c r="BE22" s="150"/>
      <c r="BF22" s="150"/>
      <c r="BG22" s="150"/>
      <c r="BH22" s="150"/>
    </row>
    <row r="23" spans="1:68" ht="36.950000000000003" customHeight="1" x14ac:dyDescent="0.15">
      <c r="A23" s="322" t="s">
        <v>318</v>
      </c>
      <c r="B23" s="324"/>
      <c r="C23" s="554" t="s">
        <v>239</v>
      </c>
      <c r="D23" s="555"/>
      <c r="E23" s="555"/>
      <c r="F23" s="555"/>
      <c r="G23" s="555"/>
      <c r="H23" s="555"/>
      <c r="I23" s="555"/>
      <c r="J23" s="555"/>
      <c r="K23" s="555"/>
      <c r="L23" s="555"/>
      <c r="M23" s="555"/>
      <c r="N23" s="556"/>
      <c r="O23" s="322">
        <v>1</v>
      </c>
      <c r="P23" s="323"/>
      <c r="Q23" s="324"/>
      <c r="R23" s="391" t="str">
        <f>IF(OR(BD23=1,BD24=1),"■","□")</f>
        <v>□</v>
      </c>
      <c r="S23" s="392"/>
      <c r="T23" s="496" t="s">
        <v>240</v>
      </c>
      <c r="U23" s="496"/>
      <c r="V23" s="496"/>
      <c r="W23" s="496"/>
      <c r="X23" s="496"/>
      <c r="Y23" s="496"/>
      <c r="Z23" s="496"/>
      <c r="AA23" s="497"/>
      <c r="AB23" s="391" t="str">
        <f>IF(OR(BD23=2,BD24=2),"■","□")</f>
        <v>□</v>
      </c>
      <c r="AC23" s="392"/>
      <c r="AD23" s="496" t="s">
        <v>241</v>
      </c>
      <c r="AE23" s="496"/>
      <c r="AF23" s="496"/>
      <c r="AG23" s="496"/>
      <c r="AH23" s="496"/>
      <c r="AI23" s="496"/>
      <c r="AJ23" s="496"/>
      <c r="AK23" s="497"/>
      <c r="AL23" s="524" t="str">
        <f>IF(BD23="","□",CHOOSE(BD23,"□","□","■"))</f>
        <v>□</v>
      </c>
      <c r="AM23" s="525"/>
      <c r="AN23" s="526" t="s">
        <v>242</v>
      </c>
      <c r="AO23" s="527"/>
      <c r="AP23" s="527"/>
      <c r="AQ23" s="527"/>
      <c r="AR23" s="527"/>
      <c r="AS23" s="527"/>
      <c r="AT23" s="527"/>
      <c r="AU23" s="527"/>
      <c r="AV23" s="391" t="str">
        <f>IF(AND(R23="□",AB23="□",AL23="□",AL24="□"),"",CHOOSE(MIN(BD23, BD24),O23*$X$14,O23*$AH$14,O23*$AR$14))</f>
        <v/>
      </c>
      <c r="AW23" s="392"/>
      <c r="AX23" s="392"/>
      <c r="AY23" s="392"/>
      <c r="AZ23" s="533"/>
      <c r="BB23" s="149" t="s">
        <v>106</v>
      </c>
      <c r="BC23" s="149"/>
      <c r="BD23" s="150"/>
      <c r="BE23" s="150"/>
      <c r="BF23" s="150"/>
      <c r="BG23" s="150"/>
      <c r="BH23" s="150"/>
    </row>
    <row r="24" spans="1:68" ht="36.950000000000003" customHeight="1" x14ac:dyDescent="0.15">
      <c r="A24" s="331"/>
      <c r="B24" s="333"/>
      <c r="C24" s="557"/>
      <c r="D24" s="558"/>
      <c r="E24" s="558"/>
      <c r="F24" s="558"/>
      <c r="G24" s="558"/>
      <c r="H24" s="558"/>
      <c r="I24" s="558"/>
      <c r="J24" s="558"/>
      <c r="K24" s="558"/>
      <c r="L24" s="558"/>
      <c r="M24" s="558"/>
      <c r="N24" s="559"/>
      <c r="O24" s="331"/>
      <c r="P24" s="332"/>
      <c r="Q24" s="333"/>
      <c r="R24" s="395"/>
      <c r="S24" s="396"/>
      <c r="T24" s="498"/>
      <c r="U24" s="498"/>
      <c r="V24" s="498"/>
      <c r="W24" s="498"/>
      <c r="X24" s="498"/>
      <c r="Y24" s="498"/>
      <c r="Z24" s="498"/>
      <c r="AA24" s="499"/>
      <c r="AB24" s="395"/>
      <c r="AC24" s="396"/>
      <c r="AD24" s="498"/>
      <c r="AE24" s="498"/>
      <c r="AF24" s="498"/>
      <c r="AG24" s="498"/>
      <c r="AH24" s="498"/>
      <c r="AI24" s="498"/>
      <c r="AJ24" s="498"/>
      <c r="AK24" s="499"/>
      <c r="AL24" s="536" t="str">
        <f t="shared" ref="AL24" si="0">IF(BD24="","□",CHOOSE(BD24,"□","□","■"))</f>
        <v>□</v>
      </c>
      <c r="AM24" s="537"/>
      <c r="AN24" s="552" t="s">
        <v>319</v>
      </c>
      <c r="AO24" s="553"/>
      <c r="AP24" s="553"/>
      <c r="AQ24" s="553"/>
      <c r="AR24" s="553"/>
      <c r="AS24" s="553"/>
      <c r="AT24" s="553"/>
      <c r="AU24" s="553"/>
      <c r="AV24" s="395"/>
      <c r="AW24" s="396"/>
      <c r="AX24" s="396"/>
      <c r="AY24" s="396"/>
      <c r="AZ24" s="535"/>
      <c r="BB24" s="149" t="s">
        <v>106</v>
      </c>
      <c r="BC24" s="149"/>
      <c r="BD24" s="150"/>
      <c r="BE24" s="150"/>
      <c r="BF24" s="150"/>
      <c r="BG24" s="150"/>
      <c r="BH24" s="150"/>
    </row>
    <row r="25" spans="1:68" ht="45" customHeight="1" x14ac:dyDescent="0.15">
      <c r="A25" s="149" t="s">
        <v>243</v>
      </c>
      <c r="B25" s="149"/>
      <c r="C25" s="544" t="s">
        <v>244</v>
      </c>
      <c r="D25" s="544"/>
      <c r="E25" s="544"/>
      <c r="F25" s="544"/>
      <c r="G25" s="544"/>
      <c r="H25" s="544"/>
      <c r="I25" s="544"/>
      <c r="J25" s="544"/>
      <c r="K25" s="544"/>
      <c r="L25" s="544"/>
      <c r="M25" s="544"/>
      <c r="N25" s="544"/>
      <c r="O25" s="149">
        <v>2</v>
      </c>
      <c r="P25" s="149"/>
      <c r="Q25" s="149"/>
      <c r="R25" s="560"/>
      <c r="S25" s="561"/>
      <c r="T25" s="561"/>
      <c r="U25" s="561"/>
      <c r="V25" s="561"/>
      <c r="W25" s="561"/>
      <c r="X25" s="561"/>
      <c r="Y25" s="561"/>
      <c r="Z25" s="561"/>
      <c r="AA25" s="562"/>
      <c r="AB25" s="367" t="str">
        <f t="shared" ref="AB25:AB26" si="1">IF(BD25="","□",CHOOSE(BD25,"□","■","□"))</f>
        <v>□</v>
      </c>
      <c r="AC25" s="368"/>
      <c r="AD25" s="545" t="s">
        <v>245</v>
      </c>
      <c r="AE25" s="546"/>
      <c r="AF25" s="546"/>
      <c r="AG25" s="546"/>
      <c r="AH25" s="546"/>
      <c r="AI25" s="546"/>
      <c r="AJ25" s="546"/>
      <c r="AK25" s="546"/>
      <c r="AL25" s="367" t="str">
        <f t="shared" ref="AL25:AL26" si="2">IF(BD25="","□",CHOOSE(BD25,"□","□","■"))</f>
        <v>□</v>
      </c>
      <c r="AM25" s="368"/>
      <c r="AN25" s="545" t="s">
        <v>246</v>
      </c>
      <c r="AO25" s="546"/>
      <c r="AP25" s="546"/>
      <c r="AQ25" s="546"/>
      <c r="AR25" s="546"/>
      <c r="AS25" s="546"/>
      <c r="AT25" s="546"/>
      <c r="AU25" s="546"/>
      <c r="AV25" s="367" t="str">
        <f>IF(AND(AB25="□",AL25="□"),"",CHOOSE(BD25,"",O25*$AH$14,O25*$AR$14))</f>
        <v/>
      </c>
      <c r="AW25" s="367"/>
      <c r="AX25" s="367"/>
      <c r="AY25" s="367"/>
      <c r="AZ25" s="367"/>
      <c r="BB25" s="149" t="s">
        <v>243</v>
      </c>
      <c r="BC25" s="149"/>
      <c r="BD25" s="150"/>
      <c r="BE25" s="150"/>
      <c r="BF25" s="150"/>
      <c r="BG25" s="150"/>
      <c r="BH25" s="150"/>
    </row>
    <row r="26" spans="1:68" ht="45.75" customHeight="1" x14ac:dyDescent="0.15">
      <c r="A26" s="149" t="s">
        <v>247</v>
      </c>
      <c r="B26" s="149"/>
      <c r="C26" s="544" t="s">
        <v>248</v>
      </c>
      <c r="D26" s="544"/>
      <c r="E26" s="544"/>
      <c r="F26" s="544"/>
      <c r="G26" s="544"/>
      <c r="H26" s="544"/>
      <c r="I26" s="544"/>
      <c r="J26" s="544"/>
      <c r="K26" s="544"/>
      <c r="L26" s="544"/>
      <c r="M26" s="544"/>
      <c r="N26" s="544"/>
      <c r="O26" s="149">
        <v>2</v>
      </c>
      <c r="P26" s="149"/>
      <c r="Q26" s="149"/>
      <c r="R26" s="560"/>
      <c r="S26" s="561"/>
      <c r="T26" s="561"/>
      <c r="U26" s="561"/>
      <c r="V26" s="561"/>
      <c r="W26" s="561"/>
      <c r="X26" s="561"/>
      <c r="Y26" s="561"/>
      <c r="Z26" s="561"/>
      <c r="AA26" s="562"/>
      <c r="AB26" s="367" t="str">
        <f t="shared" si="1"/>
        <v>□</v>
      </c>
      <c r="AC26" s="368"/>
      <c r="AD26" s="545" t="s">
        <v>249</v>
      </c>
      <c r="AE26" s="546"/>
      <c r="AF26" s="546"/>
      <c r="AG26" s="546"/>
      <c r="AH26" s="546"/>
      <c r="AI26" s="546"/>
      <c r="AJ26" s="546"/>
      <c r="AK26" s="546"/>
      <c r="AL26" s="367" t="str">
        <f t="shared" si="2"/>
        <v>□</v>
      </c>
      <c r="AM26" s="368"/>
      <c r="AN26" s="545" t="s">
        <v>250</v>
      </c>
      <c r="AO26" s="546"/>
      <c r="AP26" s="546"/>
      <c r="AQ26" s="546"/>
      <c r="AR26" s="546"/>
      <c r="AS26" s="546"/>
      <c r="AT26" s="546"/>
      <c r="AU26" s="546"/>
      <c r="AV26" s="367" t="str">
        <f t="shared" ref="AV26:AV27" si="3">IF(AND(AB26="□",AL26="□"),"",CHOOSE(BD26,"",O26*$AH$14,O26*$AR$14))</f>
        <v/>
      </c>
      <c r="AW26" s="367"/>
      <c r="AX26" s="367"/>
      <c r="AY26" s="367"/>
      <c r="AZ26" s="367"/>
      <c r="BB26" s="149" t="s">
        <v>247</v>
      </c>
      <c r="BC26" s="149"/>
      <c r="BD26" s="150"/>
      <c r="BE26" s="150"/>
      <c r="BF26" s="150"/>
      <c r="BG26" s="150"/>
      <c r="BH26" s="150"/>
    </row>
    <row r="27" spans="1:68" ht="42.75" customHeight="1" x14ac:dyDescent="0.15">
      <c r="A27" s="149" t="s">
        <v>251</v>
      </c>
      <c r="B27" s="149"/>
      <c r="C27" s="544" t="s">
        <v>252</v>
      </c>
      <c r="D27" s="544"/>
      <c r="E27" s="544"/>
      <c r="F27" s="544"/>
      <c r="G27" s="544"/>
      <c r="H27" s="544"/>
      <c r="I27" s="544"/>
      <c r="J27" s="544"/>
      <c r="K27" s="544"/>
      <c r="L27" s="544"/>
      <c r="M27" s="544"/>
      <c r="N27" s="544"/>
      <c r="O27" s="149">
        <v>2</v>
      </c>
      <c r="P27" s="149"/>
      <c r="Q27" s="149"/>
      <c r="R27" s="560"/>
      <c r="S27" s="561"/>
      <c r="T27" s="561"/>
      <c r="U27" s="561"/>
      <c r="V27" s="561"/>
      <c r="W27" s="561"/>
      <c r="X27" s="561"/>
      <c r="Y27" s="561"/>
      <c r="Z27" s="561"/>
      <c r="AA27" s="562"/>
      <c r="AB27" s="367" t="str">
        <f>IF(BD27="","□",CHOOSE(BD27,"□","■","□"))</f>
        <v>□</v>
      </c>
      <c r="AC27" s="368"/>
      <c r="AD27" s="545" t="s">
        <v>253</v>
      </c>
      <c r="AE27" s="546"/>
      <c r="AF27" s="546"/>
      <c r="AG27" s="546"/>
      <c r="AH27" s="546"/>
      <c r="AI27" s="546"/>
      <c r="AJ27" s="546"/>
      <c r="AK27" s="546"/>
      <c r="AL27" s="367" t="str">
        <f>IF(BD27="","□",CHOOSE(BD27,"□","□","■"))</f>
        <v>□</v>
      </c>
      <c r="AM27" s="368"/>
      <c r="AN27" s="545" t="s">
        <v>246</v>
      </c>
      <c r="AO27" s="546"/>
      <c r="AP27" s="546"/>
      <c r="AQ27" s="546"/>
      <c r="AR27" s="546"/>
      <c r="AS27" s="546"/>
      <c r="AT27" s="546"/>
      <c r="AU27" s="546"/>
      <c r="AV27" s="367" t="str">
        <f t="shared" si="3"/>
        <v/>
      </c>
      <c r="AW27" s="367"/>
      <c r="AX27" s="367"/>
      <c r="AY27" s="367"/>
      <c r="AZ27" s="367"/>
      <c r="BB27" s="149" t="s">
        <v>251</v>
      </c>
      <c r="BC27" s="149"/>
      <c r="BD27" s="150"/>
      <c r="BE27" s="150"/>
      <c r="BF27" s="150"/>
      <c r="BG27" s="150"/>
      <c r="BH27" s="150"/>
    </row>
    <row r="28" spans="1:68" ht="47.25" customHeight="1" x14ac:dyDescent="0.15">
      <c r="A28" s="149" t="s">
        <v>254</v>
      </c>
      <c r="B28" s="149"/>
      <c r="C28" s="544" t="s">
        <v>344</v>
      </c>
      <c r="D28" s="544"/>
      <c r="E28" s="544"/>
      <c r="F28" s="544"/>
      <c r="G28" s="544"/>
      <c r="H28" s="544"/>
      <c r="I28" s="544"/>
      <c r="J28" s="544"/>
      <c r="K28" s="544"/>
      <c r="L28" s="544"/>
      <c r="M28" s="544"/>
      <c r="N28" s="544"/>
      <c r="O28" s="149">
        <v>2</v>
      </c>
      <c r="P28" s="149"/>
      <c r="Q28" s="149"/>
      <c r="R28" s="367" t="str">
        <f>IF(BD28="","□",CHOOSE(BD28,"■","□","□"))</f>
        <v>□</v>
      </c>
      <c r="S28" s="368"/>
      <c r="T28" s="545" t="s">
        <v>255</v>
      </c>
      <c r="U28" s="546"/>
      <c r="V28" s="546"/>
      <c r="W28" s="546"/>
      <c r="X28" s="546"/>
      <c r="Y28" s="546"/>
      <c r="Z28" s="546"/>
      <c r="AA28" s="546"/>
      <c r="AB28" s="560"/>
      <c r="AC28" s="561"/>
      <c r="AD28" s="561"/>
      <c r="AE28" s="561"/>
      <c r="AF28" s="561"/>
      <c r="AG28" s="561"/>
      <c r="AH28" s="561"/>
      <c r="AI28" s="561"/>
      <c r="AJ28" s="561"/>
      <c r="AK28" s="562"/>
      <c r="AL28" s="560"/>
      <c r="AM28" s="561"/>
      <c r="AN28" s="561"/>
      <c r="AO28" s="561"/>
      <c r="AP28" s="561"/>
      <c r="AQ28" s="561"/>
      <c r="AR28" s="561"/>
      <c r="AS28" s="561"/>
      <c r="AT28" s="561"/>
      <c r="AU28" s="562"/>
      <c r="AV28" s="367" t="str">
        <f>IF(R28="□","",O28*$X$14)</f>
        <v/>
      </c>
      <c r="AW28" s="367"/>
      <c r="AX28" s="367"/>
      <c r="AY28" s="367"/>
      <c r="AZ28" s="367"/>
      <c r="BB28" s="149" t="s">
        <v>254</v>
      </c>
      <c r="BC28" s="149"/>
      <c r="BD28" s="150"/>
      <c r="BE28" s="150"/>
      <c r="BF28" s="150"/>
      <c r="BG28" s="150"/>
      <c r="BH28" s="150"/>
    </row>
    <row r="29" spans="1:68" ht="56.25" customHeight="1" x14ac:dyDescent="0.15">
      <c r="A29" s="149" t="s">
        <v>256</v>
      </c>
      <c r="B29" s="149"/>
      <c r="C29" s="544" t="s">
        <v>257</v>
      </c>
      <c r="D29" s="544"/>
      <c r="E29" s="544"/>
      <c r="F29" s="544"/>
      <c r="G29" s="544"/>
      <c r="H29" s="544"/>
      <c r="I29" s="544"/>
      <c r="J29" s="544"/>
      <c r="K29" s="544"/>
      <c r="L29" s="544"/>
      <c r="M29" s="544"/>
      <c r="N29" s="544"/>
      <c r="O29" s="149">
        <v>2</v>
      </c>
      <c r="P29" s="149"/>
      <c r="Q29" s="149"/>
      <c r="R29" s="367" t="str">
        <f>IF(BD29="","□",CHOOSE(BD29,"■","□","□"))</f>
        <v>□</v>
      </c>
      <c r="S29" s="368"/>
      <c r="T29" s="545" t="s">
        <v>255</v>
      </c>
      <c r="U29" s="546"/>
      <c r="V29" s="546"/>
      <c r="W29" s="546"/>
      <c r="X29" s="546"/>
      <c r="Y29" s="546"/>
      <c r="Z29" s="546"/>
      <c r="AA29" s="546"/>
      <c r="AB29" s="560"/>
      <c r="AC29" s="561"/>
      <c r="AD29" s="561"/>
      <c r="AE29" s="561"/>
      <c r="AF29" s="561"/>
      <c r="AG29" s="561"/>
      <c r="AH29" s="561"/>
      <c r="AI29" s="561"/>
      <c r="AJ29" s="561"/>
      <c r="AK29" s="562"/>
      <c r="AL29" s="560"/>
      <c r="AM29" s="561"/>
      <c r="AN29" s="561"/>
      <c r="AO29" s="561"/>
      <c r="AP29" s="561"/>
      <c r="AQ29" s="561"/>
      <c r="AR29" s="561"/>
      <c r="AS29" s="561"/>
      <c r="AT29" s="561"/>
      <c r="AU29" s="562"/>
      <c r="AV29" s="367" t="str">
        <f>IF(R29="□","",O29*$X$14)</f>
        <v/>
      </c>
      <c r="AW29" s="367"/>
      <c r="AX29" s="367"/>
      <c r="AY29" s="367"/>
      <c r="AZ29" s="367"/>
      <c r="BB29" s="149" t="s">
        <v>256</v>
      </c>
      <c r="BC29" s="149"/>
      <c r="BD29" s="150"/>
      <c r="BE29" s="150"/>
      <c r="BF29" s="150"/>
      <c r="BG29" s="150"/>
      <c r="BH29" s="150"/>
    </row>
    <row r="30" spans="1:68" ht="36.75" customHeight="1" x14ac:dyDescent="0.15">
      <c r="A30" s="322" t="s">
        <v>139</v>
      </c>
      <c r="B30" s="324"/>
      <c r="C30" s="563" t="s">
        <v>258</v>
      </c>
      <c r="D30" s="564"/>
      <c r="E30" s="564"/>
      <c r="F30" s="564"/>
      <c r="G30" s="564"/>
      <c r="H30" s="564"/>
      <c r="I30" s="564"/>
      <c r="J30" s="564"/>
      <c r="K30" s="564"/>
      <c r="L30" s="564"/>
      <c r="M30" s="564"/>
      <c r="N30" s="565"/>
      <c r="O30" s="322">
        <v>3</v>
      </c>
      <c r="P30" s="323"/>
      <c r="Q30" s="324"/>
      <c r="R30" s="391" t="str">
        <f>IF(OR(BD30=1,BD31=1),"■","□")</f>
        <v>□</v>
      </c>
      <c r="S30" s="392"/>
      <c r="T30" s="496" t="s">
        <v>320</v>
      </c>
      <c r="U30" s="496"/>
      <c r="V30" s="496"/>
      <c r="W30" s="496"/>
      <c r="X30" s="496"/>
      <c r="Y30" s="496"/>
      <c r="Z30" s="496"/>
      <c r="AA30" s="497"/>
      <c r="AB30" s="524" t="str">
        <f>IF(BD30="","□",CHOOSE(BD30,"□","■","□"))</f>
        <v>□</v>
      </c>
      <c r="AC30" s="525"/>
      <c r="AD30" s="526" t="s">
        <v>259</v>
      </c>
      <c r="AE30" s="527"/>
      <c r="AF30" s="527"/>
      <c r="AG30" s="527"/>
      <c r="AH30" s="527"/>
      <c r="AI30" s="527"/>
      <c r="AJ30" s="527"/>
      <c r="AK30" s="527"/>
      <c r="AL30" s="367" t="str">
        <f>IF(BD30="","□",CHOOSE(BD30,"□","□","■"))</f>
        <v>□</v>
      </c>
      <c r="AM30" s="368"/>
      <c r="AN30" s="545" t="s">
        <v>321</v>
      </c>
      <c r="AO30" s="546"/>
      <c r="AP30" s="546"/>
      <c r="AQ30" s="546"/>
      <c r="AR30" s="546"/>
      <c r="AS30" s="546"/>
      <c r="AT30" s="546"/>
      <c r="AU30" s="546"/>
      <c r="AV30" s="391" t="str">
        <f>IF(AND(R30="□",AB31="□",AL30="□",AL31="□",AB30="□"),"",CHOOSE(MIN(BD30, BD31),O30*$X$14,O30*$AH$14,O30*$AR$14))</f>
        <v/>
      </c>
      <c r="AW30" s="392"/>
      <c r="AX30" s="392"/>
      <c r="AY30" s="392"/>
      <c r="AZ30" s="533"/>
      <c r="BB30" s="149" t="s">
        <v>139</v>
      </c>
      <c r="BC30" s="149"/>
      <c r="BD30" s="150"/>
      <c r="BE30" s="150"/>
      <c r="BF30" s="150"/>
      <c r="BG30" s="150"/>
      <c r="BH30" s="150"/>
    </row>
    <row r="31" spans="1:68" ht="36.75" customHeight="1" x14ac:dyDescent="0.15">
      <c r="A31" s="331"/>
      <c r="B31" s="333"/>
      <c r="C31" s="566"/>
      <c r="D31" s="567"/>
      <c r="E31" s="567"/>
      <c r="F31" s="567"/>
      <c r="G31" s="567"/>
      <c r="H31" s="567"/>
      <c r="I31" s="567"/>
      <c r="J31" s="567"/>
      <c r="K31" s="567"/>
      <c r="L31" s="567"/>
      <c r="M31" s="567"/>
      <c r="N31" s="568"/>
      <c r="O31" s="331"/>
      <c r="P31" s="332"/>
      <c r="Q31" s="333"/>
      <c r="R31" s="395"/>
      <c r="S31" s="396"/>
      <c r="T31" s="498"/>
      <c r="U31" s="498"/>
      <c r="V31" s="498"/>
      <c r="W31" s="498"/>
      <c r="X31" s="498"/>
      <c r="Y31" s="498"/>
      <c r="Z31" s="498"/>
      <c r="AA31" s="499"/>
      <c r="AB31" s="536" t="str">
        <f>IF(BD31="","□",CHOOSE(BD31,"□","■","□"))</f>
        <v>□</v>
      </c>
      <c r="AC31" s="537"/>
      <c r="AD31" s="531" t="s">
        <v>322</v>
      </c>
      <c r="AE31" s="532"/>
      <c r="AF31" s="532"/>
      <c r="AG31" s="532"/>
      <c r="AH31" s="532"/>
      <c r="AI31" s="532"/>
      <c r="AJ31" s="532"/>
      <c r="AK31" s="532"/>
      <c r="AL31" s="367" t="str">
        <f>IF(BD31="","□",CHOOSE(BD31,"□","□","■"))</f>
        <v>□</v>
      </c>
      <c r="AM31" s="368"/>
      <c r="AN31" s="545" t="s">
        <v>323</v>
      </c>
      <c r="AO31" s="546"/>
      <c r="AP31" s="546"/>
      <c r="AQ31" s="546"/>
      <c r="AR31" s="546"/>
      <c r="AS31" s="546"/>
      <c r="AT31" s="546"/>
      <c r="AU31" s="546"/>
      <c r="AV31" s="395"/>
      <c r="AW31" s="396"/>
      <c r="AX31" s="396"/>
      <c r="AY31" s="396"/>
      <c r="AZ31" s="535"/>
      <c r="BB31" s="149" t="s">
        <v>324</v>
      </c>
      <c r="BC31" s="149"/>
      <c r="BD31" s="150"/>
      <c r="BE31" s="150"/>
      <c r="BF31" s="150"/>
      <c r="BG31" s="150"/>
      <c r="BH31" s="150"/>
    </row>
    <row r="32" spans="1:68" ht="48" customHeight="1" x14ac:dyDescent="0.15">
      <c r="A32" s="149" t="s">
        <v>215</v>
      </c>
      <c r="B32" s="149"/>
      <c r="C32" s="544" t="s">
        <v>260</v>
      </c>
      <c r="D32" s="544"/>
      <c r="E32" s="544"/>
      <c r="F32" s="544"/>
      <c r="G32" s="544"/>
      <c r="H32" s="544"/>
      <c r="I32" s="544"/>
      <c r="J32" s="544"/>
      <c r="K32" s="544"/>
      <c r="L32" s="544"/>
      <c r="M32" s="544"/>
      <c r="N32" s="544"/>
      <c r="O32" s="149">
        <v>2</v>
      </c>
      <c r="P32" s="149"/>
      <c r="Q32" s="149"/>
      <c r="R32" s="367" t="str">
        <f>IF(BD32="","□",CHOOSE(BD32,"■","□","□"))</f>
        <v>□</v>
      </c>
      <c r="S32" s="368"/>
      <c r="T32" s="545" t="s">
        <v>261</v>
      </c>
      <c r="U32" s="546"/>
      <c r="V32" s="546"/>
      <c r="W32" s="546"/>
      <c r="X32" s="546"/>
      <c r="Y32" s="546"/>
      <c r="Z32" s="546"/>
      <c r="AA32" s="546"/>
      <c r="AB32" s="367" t="str">
        <f t="shared" ref="AB32:AB36" si="4">IF(BD32="","□",CHOOSE(BD32,"□","■","□"))</f>
        <v>□</v>
      </c>
      <c r="AC32" s="368"/>
      <c r="AD32" s="545" t="s">
        <v>262</v>
      </c>
      <c r="AE32" s="546"/>
      <c r="AF32" s="546"/>
      <c r="AG32" s="546"/>
      <c r="AH32" s="546"/>
      <c r="AI32" s="546"/>
      <c r="AJ32" s="546"/>
      <c r="AK32" s="546"/>
      <c r="AL32" s="367" t="str">
        <f t="shared" ref="AL32:AL36" si="5">IF(BD32="","□",CHOOSE(BD32,"□","□","■"))</f>
        <v>□</v>
      </c>
      <c r="AM32" s="368"/>
      <c r="AN32" s="545" t="s">
        <v>263</v>
      </c>
      <c r="AO32" s="546"/>
      <c r="AP32" s="546"/>
      <c r="AQ32" s="546"/>
      <c r="AR32" s="546"/>
      <c r="AS32" s="546"/>
      <c r="AT32" s="546"/>
      <c r="AU32" s="546"/>
      <c r="AV32" s="367" t="str">
        <f t="shared" ref="AV32:AV36" si="6">IF(AND(R32="□",AB32="□",AL32="□"),"",CHOOSE(BD32,O32*$X$14,O32*$AH$14,O32*$AR$14))</f>
        <v/>
      </c>
      <c r="AW32" s="367"/>
      <c r="AX32" s="367"/>
      <c r="AY32" s="367"/>
      <c r="AZ32" s="367"/>
      <c r="BB32" s="149" t="s">
        <v>215</v>
      </c>
      <c r="BC32" s="149"/>
      <c r="BD32" s="150"/>
      <c r="BE32" s="150"/>
      <c r="BF32" s="150"/>
      <c r="BG32" s="150"/>
      <c r="BH32" s="150"/>
    </row>
    <row r="33" spans="1:60" ht="47.25" customHeight="1" x14ac:dyDescent="0.15">
      <c r="A33" s="149" t="s">
        <v>216</v>
      </c>
      <c r="B33" s="149"/>
      <c r="C33" s="544" t="s">
        <v>264</v>
      </c>
      <c r="D33" s="544"/>
      <c r="E33" s="544"/>
      <c r="F33" s="544"/>
      <c r="G33" s="544"/>
      <c r="H33" s="544"/>
      <c r="I33" s="544"/>
      <c r="J33" s="544"/>
      <c r="K33" s="544"/>
      <c r="L33" s="544"/>
      <c r="M33" s="544"/>
      <c r="N33" s="544"/>
      <c r="O33" s="149">
        <v>2</v>
      </c>
      <c r="P33" s="149"/>
      <c r="Q33" s="149"/>
      <c r="R33" s="367" t="str">
        <f t="shared" ref="R33:R36" si="7">IF(BD33="","□",CHOOSE(BD33,"■","□","□"))</f>
        <v>□</v>
      </c>
      <c r="S33" s="368"/>
      <c r="T33" s="545" t="s">
        <v>261</v>
      </c>
      <c r="U33" s="546"/>
      <c r="V33" s="546"/>
      <c r="W33" s="546"/>
      <c r="X33" s="546"/>
      <c r="Y33" s="546"/>
      <c r="Z33" s="546"/>
      <c r="AA33" s="546"/>
      <c r="AB33" s="367" t="str">
        <f t="shared" si="4"/>
        <v>□</v>
      </c>
      <c r="AC33" s="368"/>
      <c r="AD33" s="545" t="s">
        <v>262</v>
      </c>
      <c r="AE33" s="546"/>
      <c r="AF33" s="546"/>
      <c r="AG33" s="546"/>
      <c r="AH33" s="546"/>
      <c r="AI33" s="546"/>
      <c r="AJ33" s="546"/>
      <c r="AK33" s="546"/>
      <c r="AL33" s="367" t="str">
        <f t="shared" si="5"/>
        <v>□</v>
      </c>
      <c r="AM33" s="368"/>
      <c r="AN33" s="545" t="s">
        <v>263</v>
      </c>
      <c r="AO33" s="546"/>
      <c r="AP33" s="546"/>
      <c r="AQ33" s="546"/>
      <c r="AR33" s="546"/>
      <c r="AS33" s="546"/>
      <c r="AT33" s="546"/>
      <c r="AU33" s="546"/>
      <c r="AV33" s="367" t="str">
        <f t="shared" si="6"/>
        <v/>
      </c>
      <c r="AW33" s="367"/>
      <c r="AX33" s="367"/>
      <c r="AY33" s="367"/>
      <c r="AZ33" s="367"/>
      <c r="BB33" s="149" t="s">
        <v>216</v>
      </c>
      <c r="BC33" s="149"/>
      <c r="BD33" s="150"/>
      <c r="BE33" s="150"/>
      <c r="BF33" s="150"/>
      <c r="BG33" s="150"/>
      <c r="BH33" s="150"/>
    </row>
    <row r="34" spans="1:60" ht="48" customHeight="1" x14ac:dyDescent="0.15">
      <c r="A34" s="503" t="s">
        <v>325</v>
      </c>
      <c r="B34" s="504"/>
      <c r="C34" s="505" t="s">
        <v>349</v>
      </c>
      <c r="D34" s="505"/>
      <c r="E34" s="505"/>
      <c r="F34" s="505"/>
      <c r="G34" s="505"/>
      <c r="H34" s="505"/>
      <c r="I34" s="505"/>
      <c r="J34" s="505"/>
      <c r="K34" s="505"/>
      <c r="L34" s="505"/>
      <c r="M34" s="505"/>
      <c r="N34" s="505"/>
      <c r="O34" s="369">
        <v>3</v>
      </c>
      <c r="P34" s="369"/>
      <c r="Q34" s="369"/>
      <c r="R34" s="506"/>
      <c r="S34" s="507"/>
      <c r="T34" s="507"/>
      <c r="U34" s="507"/>
      <c r="V34" s="507"/>
      <c r="W34" s="507"/>
      <c r="X34" s="507"/>
      <c r="Y34" s="507"/>
      <c r="Z34" s="507"/>
      <c r="AA34" s="508"/>
      <c r="AB34" s="509" t="str">
        <f>IF(BD34=1,"■","□")</f>
        <v>□</v>
      </c>
      <c r="AC34" s="510"/>
      <c r="AD34" s="511" t="s">
        <v>255</v>
      </c>
      <c r="AE34" s="512"/>
      <c r="AF34" s="512"/>
      <c r="AG34" s="512"/>
      <c r="AH34" s="512"/>
      <c r="AI34" s="512"/>
      <c r="AJ34" s="512"/>
      <c r="AK34" s="512"/>
      <c r="AL34" s="506"/>
      <c r="AM34" s="507"/>
      <c r="AN34" s="507"/>
      <c r="AO34" s="507"/>
      <c r="AP34" s="507"/>
      <c r="AQ34" s="507"/>
      <c r="AR34" s="507"/>
      <c r="AS34" s="507"/>
      <c r="AT34" s="507"/>
      <c r="AU34" s="508"/>
      <c r="AV34" s="509" t="str">
        <f>IF(AB34="□","",O34*$AH$14)</f>
        <v/>
      </c>
      <c r="AW34" s="509"/>
      <c r="AX34" s="509"/>
      <c r="AY34" s="509"/>
      <c r="AZ34" s="509"/>
      <c r="BB34" s="364" t="s">
        <v>326</v>
      </c>
      <c r="BC34" s="366"/>
      <c r="BD34" s="150"/>
      <c r="BE34" s="150"/>
      <c r="BF34" s="150"/>
      <c r="BG34" s="150"/>
      <c r="BH34" s="150"/>
    </row>
    <row r="35" spans="1:60" ht="49.5" customHeight="1" x14ac:dyDescent="0.15">
      <c r="A35" s="503" t="s">
        <v>327</v>
      </c>
      <c r="B35" s="504"/>
      <c r="C35" s="505" t="s">
        <v>265</v>
      </c>
      <c r="D35" s="505"/>
      <c r="E35" s="505"/>
      <c r="F35" s="505"/>
      <c r="G35" s="505"/>
      <c r="H35" s="505"/>
      <c r="I35" s="505"/>
      <c r="J35" s="505"/>
      <c r="K35" s="505"/>
      <c r="L35" s="505"/>
      <c r="M35" s="505"/>
      <c r="N35" s="505"/>
      <c r="O35" s="369">
        <v>1</v>
      </c>
      <c r="P35" s="369"/>
      <c r="Q35" s="369"/>
      <c r="R35" s="509" t="str">
        <f t="shared" si="7"/>
        <v>□</v>
      </c>
      <c r="S35" s="510"/>
      <c r="T35" s="511" t="s">
        <v>266</v>
      </c>
      <c r="U35" s="512"/>
      <c r="V35" s="512"/>
      <c r="W35" s="512"/>
      <c r="X35" s="512"/>
      <c r="Y35" s="512"/>
      <c r="Z35" s="512"/>
      <c r="AA35" s="512"/>
      <c r="AB35" s="509" t="str">
        <f t="shared" si="4"/>
        <v>□</v>
      </c>
      <c r="AC35" s="510"/>
      <c r="AD35" s="511" t="s">
        <v>267</v>
      </c>
      <c r="AE35" s="512"/>
      <c r="AF35" s="512"/>
      <c r="AG35" s="512"/>
      <c r="AH35" s="512"/>
      <c r="AI35" s="512"/>
      <c r="AJ35" s="512"/>
      <c r="AK35" s="512"/>
      <c r="AL35" s="509" t="str">
        <f t="shared" si="5"/>
        <v>□</v>
      </c>
      <c r="AM35" s="510"/>
      <c r="AN35" s="511" t="s">
        <v>268</v>
      </c>
      <c r="AO35" s="512"/>
      <c r="AP35" s="512"/>
      <c r="AQ35" s="512"/>
      <c r="AR35" s="512"/>
      <c r="AS35" s="512"/>
      <c r="AT35" s="512"/>
      <c r="AU35" s="512"/>
      <c r="AV35" s="509" t="str">
        <f t="shared" si="6"/>
        <v/>
      </c>
      <c r="AW35" s="509"/>
      <c r="AX35" s="509"/>
      <c r="AY35" s="509"/>
      <c r="AZ35" s="509"/>
      <c r="BB35" s="149" t="s">
        <v>218</v>
      </c>
      <c r="BC35" s="149"/>
      <c r="BD35" s="150"/>
      <c r="BE35" s="150"/>
      <c r="BF35" s="150"/>
      <c r="BG35" s="150"/>
      <c r="BH35" s="150"/>
    </row>
    <row r="36" spans="1:60" ht="41.25" customHeight="1" thickBot="1" x14ac:dyDescent="0.2">
      <c r="A36" s="503" t="s">
        <v>157</v>
      </c>
      <c r="B36" s="504"/>
      <c r="C36" s="505" t="s">
        <v>269</v>
      </c>
      <c r="D36" s="505"/>
      <c r="E36" s="505"/>
      <c r="F36" s="505"/>
      <c r="G36" s="505"/>
      <c r="H36" s="505"/>
      <c r="I36" s="505"/>
      <c r="J36" s="505"/>
      <c r="K36" s="505"/>
      <c r="L36" s="505"/>
      <c r="M36" s="505"/>
      <c r="N36" s="505"/>
      <c r="O36" s="369">
        <v>1</v>
      </c>
      <c r="P36" s="369"/>
      <c r="Q36" s="369"/>
      <c r="R36" s="509" t="str">
        <f t="shared" si="7"/>
        <v>□</v>
      </c>
      <c r="S36" s="510"/>
      <c r="T36" s="571">
        <v>1</v>
      </c>
      <c r="U36" s="571"/>
      <c r="V36" s="571"/>
      <c r="W36" s="571"/>
      <c r="X36" s="571"/>
      <c r="Y36" s="571"/>
      <c r="Z36" s="571"/>
      <c r="AA36" s="572"/>
      <c r="AB36" s="509" t="str">
        <f t="shared" si="4"/>
        <v>□</v>
      </c>
      <c r="AC36" s="510"/>
      <c r="AD36" s="569">
        <v>2</v>
      </c>
      <c r="AE36" s="569"/>
      <c r="AF36" s="569"/>
      <c r="AG36" s="569"/>
      <c r="AH36" s="569"/>
      <c r="AI36" s="569"/>
      <c r="AJ36" s="569"/>
      <c r="AK36" s="570"/>
      <c r="AL36" s="509" t="str">
        <f t="shared" si="5"/>
        <v>□</v>
      </c>
      <c r="AM36" s="510"/>
      <c r="AN36" s="511" t="s">
        <v>270</v>
      </c>
      <c r="AO36" s="512"/>
      <c r="AP36" s="512"/>
      <c r="AQ36" s="512"/>
      <c r="AR36" s="512"/>
      <c r="AS36" s="512"/>
      <c r="AT36" s="512"/>
      <c r="AU36" s="512"/>
      <c r="AV36" s="509" t="str">
        <f t="shared" si="6"/>
        <v/>
      </c>
      <c r="AW36" s="509"/>
      <c r="AX36" s="509"/>
      <c r="AY36" s="509"/>
      <c r="AZ36" s="509"/>
      <c r="BB36" s="149" t="s">
        <v>219</v>
      </c>
      <c r="BC36" s="149"/>
      <c r="BD36" s="150"/>
      <c r="BE36" s="150"/>
      <c r="BF36" s="150"/>
      <c r="BG36" s="150"/>
      <c r="BH36" s="150"/>
    </row>
    <row r="37" spans="1:60" ht="46.5" customHeight="1" thickBot="1" x14ac:dyDescent="0.2">
      <c r="A37" s="369" t="s">
        <v>328</v>
      </c>
      <c r="B37" s="369"/>
      <c r="C37" s="505" t="s">
        <v>78</v>
      </c>
      <c r="D37" s="505"/>
      <c r="E37" s="505"/>
      <c r="F37" s="505"/>
      <c r="G37" s="505"/>
      <c r="H37" s="505"/>
      <c r="I37" s="505"/>
      <c r="J37" s="505"/>
      <c r="K37" s="505"/>
      <c r="L37" s="505"/>
      <c r="M37" s="505"/>
      <c r="N37" s="505"/>
      <c r="O37" s="369">
        <v>1</v>
      </c>
      <c r="P37" s="369"/>
      <c r="Q37" s="503"/>
      <c r="R37" s="592" t="str">
        <f>IF(BD37="","",BD37)</f>
        <v/>
      </c>
      <c r="S37" s="593"/>
      <c r="T37" s="593"/>
      <c r="U37" s="593"/>
      <c r="V37" s="593"/>
      <c r="W37" s="593"/>
      <c r="X37" s="593"/>
      <c r="Y37" s="593"/>
      <c r="Z37" s="593"/>
      <c r="AA37" s="594"/>
      <c r="AB37" s="595" t="s">
        <v>302</v>
      </c>
      <c r="AC37" s="596"/>
      <c r="AD37" s="596"/>
      <c r="AE37" s="596"/>
      <c r="AF37" s="596"/>
      <c r="AG37" s="596"/>
      <c r="AH37" s="596"/>
      <c r="AI37" s="596"/>
      <c r="AJ37" s="596"/>
      <c r="AK37" s="596"/>
      <c r="AL37" s="596"/>
      <c r="AM37" s="596"/>
      <c r="AN37" s="596"/>
      <c r="AO37" s="596"/>
      <c r="AP37" s="596"/>
      <c r="AQ37" s="596"/>
      <c r="AR37" s="596"/>
      <c r="AS37" s="596"/>
      <c r="AT37" s="596"/>
      <c r="AU37" s="511"/>
      <c r="AV37" s="509" t="str">
        <f>IF(R37="","",O37*R37)</f>
        <v/>
      </c>
      <c r="AW37" s="509"/>
      <c r="AX37" s="509"/>
      <c r="AY37" s="509"/>
      <c r="AZ37" s="509"/>
      <c r="BB37" s="149" t="s">
        <v>220</v>
      </c>
      <c r="BC37" s="149"/>
      <c r="BD37" s="150"/>
      <c r="BE37" s="150"/>
      <c r="BF37" s="150"/>
      <c r="BG37" s="150"/>
      <c r="BH37" s="150"/>
    </row>
    <row r="38" spans="1:60" ht="18.75" customHeight="1" x14ac:dyDescent="0.15">
      <c r="A38" s="578" t="s">
        <v>271</v>
      </c>
      <c r="B38" s="579"/>
      <c r="C38" s="579"/>
      <c r="D38" s="579"/>
      <c r="E38" s="579"/>
      <c r="F38" s="579"/>
      <c r="G38" s="579"/>
      <c r="H38" s="579"/>
      <c r="I38" s="579"/>
      <c r="J38" s="579"/>
      <c r="K38" s="579"/>
      <c r="L38" s="579"/>
      <c r="M38" s="579"/>
      <c r="N38" s="579"/>
      <c r="O38" s="579"/>
      <c r="P38" s="579"/>
      <c r="Q38" s="579"/>
      <c r="R38" s="579"/>
      <c r="S38" s="579"/>
      <c r="T38" s="579"/>
      <c r="U38" s="579"/>
      <c r="V38" s="579"/>
      <c r="W38" s="579"/>
      <c r="X38" s="579"/>
      <c r="Y38" s="579"/>
      <c r="Z38" s="579"/>
      <c r="AA38" s="579"/>
      <c r="AB38" s="579"/>
      <c r="AC38" s="579"/>
      <c r="AD38" s="579"/>
      <c r="AE38" s="579"/>
      <c r="AF38" s="579"/>
      <c r="AG38" s="579"/>
      <c r="AH38" s="579"/>
      <c r="AI38" s="579"/>
      <c r="AJ38" s="579"/>
      <c r="AK38" s="579"/>
      <c r="AL38" s="579"/>
      <c r="AM38" s="579"/>
      <c r="AN38" s="579"/>
      <c r="AO38" s="579"/>
      <c r="AP38" s="579"/>
      <c r="AQ38" s="579"/>
      <c r="AR38" s="579"/>
      <c r="AS38" s="579"/>
      <c r="AT38" s="579"/>
      <c r="AU38" s="580"/>
      <c r="AV38" s="583" t="str">
        <f>IF(R37="","",SUM(AV15:AZ37))</f>
        <v/>
      </c>
      <c r="AW38" s="583"/>
      <c r="AX38" s="583"/>
      <c r="AY38" s="583"/>
      <c r="AZ38" s="583"/>
      <c r="BB38" s="91"/>
      <c r="BC38" s="91"/>
      <c r="BD38" s="91"/>
      <c r="BE38" s="91"/>
      <c r="BF38" s="91"/>
      <c r="BG38" s="91"/>
      <c r="BH38" s="91"/>
    </row>
    <row r="39" spans="1:60" ht="18.75" customHeight="1" x14ac:dyDescent="0.15">
      <c r="A39" s="581"/>
      <c r="B39" s="579"/>
      <c r="C39" s="579"/>
      <c r="D39" s="579"/>
      <c r="E39" s="579"/>
      <c r="F39" s="579"/>
      <c r="G39" s="579"/>
      <c r="H39" s="579"/>
      <c r="I39" s="579"/>
      <c r="J39" s="579"/>
      <c r="K39" s="579"/>
      <c r="L39" s="579"/>
      <c r="M39" s="579"/>
      <c r="N39" s="579"/>
      <c r="O39" s="579"/>
      <c r="P39" s="579"/>
      <c r="Q39" s="579"/>
      <c r="R39" s="579"/>
      <c r="S39" s="579"/>
      <c r="T39" s="579"/>
      <c r="U39" s="579"/>
      <c r="V39" s="579"/>
      <c r="W39" s="579"/>
      <c r="X39" s="579"/>
      <c r="Y39" s="579"/>
      <c r="Z39" s="579"/>
      <c r="AA39" s="579"/>
      <c r="AB39" s="579"/>
      <c r="AC39" s="579"/>
      <c r="AD39" s="579"/>
      <c r="AE39" s="579"/>
      <c r="AF39" s="579"/>
      <c r="AG39" s="579"/>
      <c r="AH39" s="579"/>
      <c r="AI39" s="579"/>
      <c r="AJ39" s="579"/>
      <c r="AK39" s="579"/>
      <c r="AL39" s="579"/>
      <c r="AM39" s="579"/>
      <c r="AN39" s="579"/>
      <c r="AO39" s="579"/>
      <c r="AP39" s="579"/>
      <c r="AQ39" s="579"/>
      <c r="AR39" s="579"/>
      <c r="AS39" s="579"/>
      <c r="AT39" s="579"/>
      <c r="AU39" s="580"/>
      <c r="AV39" s="583"/>
      <c r="AW39" s="583"/>
      <c r="AX39" s="583"/>
      <c r="AY39" s="583"/>
      <c r="AZ39" s="583"/>
      <c r="BB39" s="91"/>
      <c r="BC39" s="91"/>
      <c r="BD39" s="91"/>
      <c r="BE39" s="91"/>
      <c r="BF39" s="91"/>
      <c r="BG39" s="91"/>
      <c r="BH39" s="91"/>
    </row>
    <row r="40" spans="1:60" ht="18.75" customHeight="1" x14ac:dyDescent="0.15">
      <c r="A40" s="582"/>
      <c r="B40" s="407"/>
      <c r="C40" s="407"/>
      <c r="D40" s="407"/>
      <c r="E40" s="407"/>
      <c r="F40" s="407"/>
      <c r="G40" s="407"/>
      <c r="H40" s="407"/>
      <c r="I40" s="407"/>
      <c r="J40" s="407"/>
      <c r="K40" s="407"/>
      <c r="L40" s="407"/>
      <c r="M40" s="407"/>
      <c r="N40" s="407"/>
      <c r="O40" s="407"/>
      <c r="P40" s="407"/>
      <c r="Q40" s="407"/>
      <c r="R40" s="407"/>
      <c r="S40" s="407"/>
      <c r="T40" s="407"/>
      <c r="U40" s="407"/>
      <c r="V40" s="407"/>
      <c r="W40" s="407"/>
      <c r="X40" s="407"/>
      <c r="Y40" s="407"/>
      <c r="Z40" s="407"/>
      <c r="AA40" s="407"/>
      <c r="AB40" s="407"/>
      <c r="AC40" s="407"/>
      <c r="AD40" s="407"/>
      <c r="AE40" s="407"/>
      <c r="AF40" s="407"/>
      <c r="AG40" s="407"/>
      <c r="AH40" s="407"/>
      <c r="AI40" s="407"/>
      <c r="AJ40" s="407"/>
      <c r="AK40" s="407"/>
      <c r="AL40" s="407"/>
      <c r="AM40" s="407"/>
      <c r="AN40" s="407"/>
      <c r="AO40" s="407"/>
      <c r="AP40" s="407"/>
      <c r="AQ40" s="407"/>
      <c r="AR40" s="407"/>
      <c r="AS40" s="407"/>
      <c r="AT40" s="407"/>
      <c r="AU40" s="408"/>
      <c r="AV40" s="583"/>
      <c r="AW40" s="583"/>
      <c r="AX40" s="583"/>
      <c r="AY40" s="583"/>
      <c r="AZ40" s="583"/>
      <c r="BB40" s="91"/>
      <c r="BC40" s="91"/>
      <c r="BD40" s="91"/>
      <c r="BE40" s="91"/>
      <c r="BF40" s="91"/>
      <c r="BG40" s="91"/>
      <c r="BH40" s="91"/>
    </row>
    <row r="41" spans="1:60" ht="18.75" customHeight="1" x14ac:dyDescent="0.15">
      <c r="A41" s="478" t="s">
        <v>179</v>
      </c>
      <c r="B41" s="584"/>
      <c r="C41" s="584"/>
      <c r="D41" s="584"/>
      <c r="E41" s="584"/>
      <c r="F41" s="584"/>
      <c r="G41" s="584"/>
      <c r="H41" s="584"/>
      <c r="I41" s="585" t="s">
        <v>272</v>
      </c>
      <c r="J41" s="585"/>
      <c r="K41" s="479" t="s">
        <v>171</v>
      </c>
      <c r="L41" s="479"/>
      <c r="M41" s="479"/>
      <c r="N41" s="479"/>
      <c r="O41" s="479"/>
      <c r="P41" s="479"/>
      <c r="Q41" s="479"/>
      <c r="R41" s="479"/>
      <c r="S41" s="479"/>
      <c r="T41" s="392" t="s">
        <v>273</v>
      </c>
      <c r="U41" s="392"/>
      <c r="V41" s="589">
        <v>1000</v>
      </c>
      <c r="W41" s="589"/>
      <c r="X41" s="589"/>
      <c r="Y41" s="589"/>
      <c r="Z41" s="392" t="s">
        <v>60</v>
      </c>
      <c r="AA41" s="392"/>
      <c r="AB41" s="392" t="s">
        <v>273</v>
      </c>
      <c r="AC41" s="392"/>
      <c r="AD41" s="479" t="s">
        <v>274</v>
      </c>
      <c r="AE41" s="479"/>
      <c r="AF41" s="479"/>
      <c r="AG41" s="479"/>
      <c r="AH41" s="479"/>
      <c r="AI41" s="392" t="s">
        <v>275</v>
      </c>
      <c r="AJ41" s="392"/>
      <c r="AK41" s="575" t="str">
        <f>IF(AV38="","",(AV38*V41)*AD42)</f>
        <v/>
      </c>
      <c r="AL41" s="575"/>
      <c r="AM41" s="575"/>
      <c r="AN41" s="575"/>
      <c r="AO41" s="575"/>
      <c r="AP41" s="575"/>
      <c r="AQ41" s="575"/>
      <c r="AR41" s="575"/>
      <c r="AS41" s="575"/>
      <c r="AT41" s="575"/>
      <c r="AU41" s="575"/>
      <c r="AV41" s="575"/>
      <c r="AW41" s="575"/>
      <c r="AX41" s="575"/>
      <c r="AY41" s="392" t="s">
        <v>60</v>
      </c>
      <c r="AZ41" s="533"/>
      <c r="BD41" s="91"/>
      <c r="BE41" s="91"/>
      <c r="BF41" s="91"/>
      <c r="BG41" s="91"/>
      <c r="BH41" s="91"/>
    </row>
    <row r="42" spans="1:60" ht="18.75" customHeight="1" x14ac:dyDescent="0.15">
      <c r="A42" s="581"/>
      <c r="B42" s="579"/>
      <c r="C42" s="579"/>
      <c r="D42" s="579"/>
      <c r="E42" s="579"/>
      <c r="F42" s="579"/>
      <c r="G42" s="579"/>
      <c r="H42" s="579"/>
      <c r="I42" s="586"/>
      <c r="J42" s="586"/>
      <c r="K42" s="588"/>
      <c r="L42" s="588"/>
      <c r="M42" s="588"/>
      <c r="N42" s="588"/>
      <c r="O42" s="588"/>
      <c r="P42" s="588"/>
      <c r="Q42" s="588"/>
      <c r="R42" s="588"/>
      <c r="S42" s="588"/>
      <c r="T42" s="394"/>
      <c r="U42" s="394"/>
      <c r="V42" s="590"/>
      <c r="W42" s="590"/>
      <c r="X42" s="590"/>
      <c r="Y42" s="590"/>
      <c r="Z42" s="394"/>
      <c r="AA42" s="394"/>
      <c r="AB42" s="394"/>
      <c r="AC42" s="394"/>
      <c r="AD42" s="597"/>
      <c r="AE42" s="597"/>
      <c r="AF42" s="597"/>
      <c r="AG42" s="597"/>
      <c r="AH42" s="597"/>
      <c r="AI42" s="394"/>
      <c r="AJ42" s="394"/>
      <c r="AK42" s="576"/>
      <c r="AL42" s="576"/>
      <c r="AM42" s="576"/>
      <c r="AN42" s="576"/>
      <c r="AO42" s="576"/>
      <c r="AP42" s="576"/>
      <c r="AQ42" s="576"/>
      <c r="AR42" s="576"/>
      <c r="AS42" s="576"/>
      <c r="AT42" s="576"/>
      <c r="AU42" s="576"/>
      <c r="AV42" s="576"/>
      <c r="AW42" s="576"/>
      <c r="AX42" s="576"/>
      <c r="AY42" s="394"/>
      <c r="AZ42" s="534"/>
      <c r="BD42" s="91"/>
      <c r="BE42" s="91"/>
      <c r="BF42" s="91"/>
      <c r="BG42" s="91"/>
      <c r="BH42" s="91"/>
    </row>
    <row r="43" spans="1:60" ht="18.75" customHeight="1" x14ac:dyDescent="0.15">
      <c r="A43" s="582"/>
      <c r="B43" s="407"/>
      <c r="C43" s="407"/>
      <c r="D43" s="407"/>
      <c r="E43" s="407"/>
      <c r="F43" s="407"/>
      <c r="G43" s="407"/>
      <c r="H43" s="407"/>
      <c r="I43" s="587"/>
      <c r="J43" s="587"/>
      <c r="K43" s="482"/>
      <c r="L43" s="482"/>
      <c r="M43" s="482"/>
      <c r="N43" s="482"/>
      <c r="O43" s="482"/>
      <c r="P43" s="482"/>
      <c r="Q43" s="482"/>
      <c r="R43" s="482"/>
      <c r="S43" s="482"/>
      <c r="T43" s="396"/>
      <c r="U43" s="396"/>
      <c r="V43" s="591"/>
      <c r="W43" s="591"/>
      <c r="X43" s="591"/>
      <c r="Y43" s="591"/>
      <c r="Z43" s="396"/>
      <c r="AA43" s="396"/>
      <c r="AB43" s="396"/>
      <c r="AC43" s="396"/>
      <c r="AD43" s="598"/>
      <c r="AE43" s="598"/>
      <c r="AF43" s="598"/>
      <c r="AG43" s="598"/>
      <c r="AH43" s="598"/>
      <c r="AI43" s="396"/>
      <c r="AJ43" s="396"/>
      <c r="AK43" s="577"/>
      <c r="AL43" s="577"/>
      <c r="AM43" s="577"/>
      <c r="AN43" s="577"/>
      <c r="AO43" s="577"/>
      <c r="AP43" s="577"/>
      <c r="AQ43" s="577"/>
      <c r="AR43" s="577"/>
      <c r="AS43" s="577"/>
      <c r="AT43" s="577"/>
      <c r="AU43" s="577"/>
      <c r="AV43" s="577"/>
      <c r="AW43" s="577"/>
      <c r="AX43" s="577"/>
      <c r="AY43" s="396"/>
      <c r="AZ43" s="535"/>
      <c r="BD43" s="91"/>
      <c r="BE43" s="91"/>
      <c r="BF43" s="91"/>
      <c r="BG43" s="91"/>
      <c r="BH43" s="91"/>
    </row>
    <row r="44" spans="1:60" ht="18.75" customHeight="1" x14ac:dyDescent="0.15">
      <c r="B44" s="573" t="s">
        <v>292</v>
      </c>
      <c r="C44" s="573"/>
      <c r="D44" s="573"/>
      <c r="E44" s="573"/>
      <c r="F44" s="573"/>
      <c r="G44" s="573"/>
      <c r="H44" s="573"/>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573"/>
      <c r="AI44" s="573"/>
      <c r="AJ44" s="573"/>
      <c r="AK44" s="573"/>
      <c r="AL44" s="573"/>
      <c r="AM44" s="573"/>
      <c r="AN44" s="573"/>
      <c r="AO44" s="573"/>
      <c r="AP44" s="573"/>
      <c r="AQ44" s="573"/>
      <c r="AR44" s="573"/>
      <c r="AS44" s="573"/>
      <c r="AT44" s="573"/>
      <c r="AU44" s="573"/>
      <c r="AV44" s="573"/>
      <c r="AW44" s="573"/>
      <c r="AX44" s="573"/>
      <c r="AY44" s="573"/>
      <c r="AZ44" s="97"/>
    </row>
    <row r="45" spans="1:60" ht="18.75" customHeight="1" x14ac:dyDescent="0.15">
      <c r="B45" s="574"/>
      <c r="C45" s="574"/>
      <c r="D45" s="574"/>
      <c r="E45" s="574"/>
      <c r="F45" s="574"/>
      <c r="G45" s="574"/>
      <c r="H45" s="574"/>
      <c r="I45" s="574"/>
      <c r="J45" s="574"/>
      <c r="K45" s="574"/>
      <c r="L45" s="574"/>
      <c r="M45" s="574"/>
      <c r="N45" s="574"/>
      <c r="O45" s="574"/>
      <c r="P45" s="574"/>
      <c r="Q45" s="574"/>
      <c r="R45" s="574"/>
      <c r="S45" s="574"/>
      <c r="T45" s="574"/>
      <c r="U45" s="574"/>
      <c r="V45" s="574"/>
      <c r="W45" s="574"/>
      <c r="X45" s="574"/>
      <c r="Y45" s="574"/>
      <c r="Z45" s="574"/>
      <c r="AA45" s="574"/>
      <c r="AB45" s="574"/>
      <c r="AC45" s="574"/>
      <c r="AD45" s="574"/>
      <c r="AE45" s="574"/>
      <c r="AF45" s="574"/>
      <c r="AG45" s="574"/>
      <c r="AH45" s="574"/>
      <c r="AI45" s="574"/>
      <c r="AJ45" s="574"/>
      <c r="AK45" s="574"/>
      <c r="AL45" s="574"/>
      <c r="AM45" s="574"/>
      <c r="AN45" s="574"/>
      <c r="AO45" s="574"/>
      <c r="AP45" s="574"/>
      <c r="AQ45" s="574"/>
      <c r="AR45" s="574"/>
      <c r="AS45" s="574"/>
      <c r="AT45" s="574"/>
      <c r="AU45" s="574"/>
      <c r="AV45" s="574"/>
      <c r="AW45" s="574"/>
      <c r="AX45" s="574"/>
      <c r="AY45" s="574"/>
      <c r="AZ45" s="98"/>
    </row>
    <row r="46" spans="1:60" ht="18.75" customHeight="1" x14ac:dyDescent="0.15">
      <c r="A46" s="98"/>
      <c r="B46" s="574"/>
      <c r="C46" s="574"/>
      <c r="D46" s="574"/>
      <c r="E46" s="574"/>
      <c r="F46" s="574"/>
      <c r="G46" s="574"/>
      <c r="H46" s="574"/>
      <c r="I46" s="574"/>
      <c r="J46" s="574"/>
      <c r="K46" s="574"/>
      <c r="L46" s="574"/>
      <c r="M46" s="574"/>
      <c r="N46" s="574"/>
      <c r="O46" s="574"/>
      <c r="P46" s="574"/>
      <c r="Q46" s="574"/>
      <c r="R46" s="574"/>
      <c r="S46" s="574"/>
      <c r="T46" s="574"/>
      <c r="U46" s="574"/>
      <c r="V46" s="574"/>
      <c r="W46" s="574"/>
      <c r="X46" s="574"/>
      <c r="Y46" s="574"/>
      <c r="Z46" s="574"/>
      <c r="AA46" s="574"/>
      <c r="AB46" s="574"/>
      <c r="AC46" s="574"/>
      <c r="AD46" s="574"/>
      <c r="AE46" s="574"/>
      <c r="AF46" s="574"/>
      <c r="AG46" s="574"/>
      <c r="AH46" s="574"/>
      <c r="AI46" s="574"/>
      <c r="AJ46" s="574"/>
      <c r="AK46" s="574"/>
      <c r="AL46" s="574"/>
      <c r="AM46" s="574"/>
      <c r="AN46" s="574"/>
      <c r="AO46" s="574"/>
      <c r="AP46" s="574"/>
      <c r="AQ46" s="574"/>
      <c r="AR46" s="574"/>
      <c r="AS46" s="574"/>
      <c r="AT46" s="574"/>
      <c r="AU46" s="574"/>
      <c r="AV46" s="574"/>
      <c r="AW46" s="574"/>
      <c r="AX46" s="574"/>
      <c r="AY46" s="574"/>
      <c r="AZ46" s="98"/>
    </row>
    <row r="47" spans="1:60" ht="18.75" customHeight="1" x14ac:dyDescent="0.15"/>
    <row r="48" spans="1:60"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row r="84" ht="18.75" customHeight="1" x14ac:dyDescent="0.15"/>
    <row r="85" ht="18.75" customHeight="1" x14ac:dyDescent="0.15"/>
    <row r="86" ht="18.75" customHeight="1" x14ac:dyDescent="0.15"/>
    <row r="87" ht="18.75" customHeight="1" x14ac:dyDescent="0.15"/>
    <row r="88" ht="18.75" customHeight="1" x14ac:dyDescent="0.15"/>
    <row r="89" ht="18.75" customHeight="1" x14ac:dyDescent="0.15"/>
    <row r="90" ht="18.75" customHeight="1" x14ac:dyDescent="0.15"/>
    <row r="91" ht="18.75" customHeight="1" x14ac:dyDescent="0.15"/>
    <row r="92" ht="18.75" customHeight="1" x14ac:dyDescent="0.15"/>
    <row r="93" ht="18.75" customHeight="1" x14ac:dyDescent="0.15"/>
    <row r="94" ht="18.75" customHeight="1" x14ac:dyDescent="0.15"/>
    <row r="95" ht="18.75" customHeight="1" x14ac:dyDescent="0.15"/>
    <row r="96" ht="18.75" customHeight="1" x14ac:dyDescent="0.15"/>
    <row r="97" ht="18.75" customHeight="1" x14ac:dyDescent="0.15"/>
    <row r="98" ht="18.75" customHeight="1" x14ac:dyDescent="0.15"/>
    <row r="99" ht="18.75" customHeight="1" x14ac:dyDescent="0.15"/>
    <row r="100" ht="18.75" customHeight="1" x14ac:dyDescent="0.15"/>
    <row r="101" ht="18.75" customHeight="1" x14ac:dyDescent="0.15"/>
    <row r="102" ht="18.75" customHeight="1" x14ac:dyDescent="0.15"/>
    <row r="103" ht="18.75" customHeight="1" x14ac:dyDescent="0.15"/>
    <row r="104" ht="18.75" customHeight="1" x14ac:dyDescent="0.15"/>
    <row r="105" ht="18.75" customHeight="1" x14ac:dyDescent="0.15"/>
    <row r="106" ht="18.75" customHeight="1" x14ac:dyDescent="0.15"/>
    <row r="107" ht="18.75" customHeight="1" x14ac:dyDescent="0.15"/>
    <row r="108" ht="18.75" customHeight="1" x14ac:dyDescent="0.15"/>
    <row r="109" ht="18.75" customHeight="1" x14ac:dyDescent="0.15"/>
    <row r="110" ht="18.75" customHeight="1" x14ac:dyDescent="0.15"/>
    <row r="111" ht="18.75" customHeight="1" x14ac:dyDescent="0.15"/>
    <row r="112" ht="18.75" customHeight="1" x14ac:dyDescent="0.15"/>
    <row r="113" ht="18.75" customHeight="1" x14ac:dyDescent="0.15"/>
    <row r="114" ht="18.75" customHeight="1" x14ac:dyDescent="0.15"/>
    <row r="115" ht="18.75" customHeight="1" x14ac:dyDescent="0.15"/>
    <row r="116" ht="18.75" customHeight="1" x14ac:dyDescent="0.15"/>
    <row r="117" ht="18.75" customHeight="1" x14ac:dyDescent="0.15"/>
    <row r="118" ht="18.75" customHeight="1" x14ac:dyDescent="0.15"/>
    <row r="119" ht="18.75" customHeight="1" x14ac:dyDescent="0.15"/>
    <row r="120" ht="18.75" customHeight="1" x14ac:dyDescent="0.15"/>
    <row r="121" ht="18.75" customHeight="1" x14ac:dyDescent="0.15"/>
    <row r="122" ht="18.75" customHeight="1" x14ac:dyDescent="0.15"/>
    <row r="123" ht="18.75" customHeight="1" x14ac:dyDescent="0.15"/>
    <row r="124" ht="18.75" customHeight="1" x14ac:dyDescent="0.15"/>
    <row r="125" ht="18.75" customHeight="1" x14ac:dyDescent="0.15"/>
    <row r="126" ht="18.75" customHeight="1" x14ac:dyDescent="0.15"/>
    <row r="127" ht="18.75" customHeight="1" x14ac:dyDescent="0.15"/>
    <row r="128" ht="18.75" customHeight="1" x14ac:dyDescent="0.15"/>
    <row r="129" ht="18.75" customHeight="1" x14ac:dyDescent="0.15"/>
    <row r="130" ht="18.75" customHeight="1" x14ac:dyDescent="0.15"/>
    <row r="131" ht="18.75" customHeight="1" x14ac:dyDescent="0.15"/>
    <row r="132" ht="18.75" customHeight="1" x14ac:dyDescent="0.15"/>
    <row r="133" ht="18.75" customHeight="1" x14ac:dyDescent="0.15"/>
    <row r="134" ht="18.75" customHeight="1" x14ac:dyDescent="0.15"/>
    <row r="135" ht="18.75" customHeight="1" x14ac:dyDescent="0.15"/>
    <row r="136" ht="18.75" customHeight="1" x14ac:dyDescent="0.15"/>
    <row r="137" ht="18.75" customHeight="1" x14ac:dyDescent="0.15"/>
    <row r="138" ht="18.75" customHeight="1" x14ac:dyDescent="0.15"/>
    <row r="139" ht="18.75" customHeight="1" x14ac:dyDescent="0.15"/>
    <row r="140" ht="18.75" customHeight="1" x14ac:dyDescent="0.15"/>
    <row r="141" ht="18.75" customHeight="1" x14ac:dyDescent="0.15"/>
    <row r="142" ht="18.75" customHeight="1" x14ac:dyDescent="0.15"/>
    <row r="143" ht="18.75" customHeight="1" x14ac:dyDescent="0.15"/>
    <row r="144" ht="18.75" customHeight="1" x14ac:dyDescent="0.15"/>
    <row r="145" ht="18.75" customHeight="1" x14ac:dyDescent="0.15"/>
    <row r="146" ht="18.75" customHeight="1" x14ac:dyDescent="0.15"/>
    <row r="147" ht="18.75" customHeight="1" x14ac:dyDescent="0.15"/>
    <row r="148" ht="18.75" customHeight="1" x14ac:dyDescent="0.15"/>
    <row r="149" ht="18.75" customHeight="1" x14ac:dyDescent="0.15"/>
    <row r="150" ht="18.75" customHeight="1" x14ac:dyDescent="0.15"/>
    <row r="151" ht="18.75" customHeight="1" x14ac:dyDescent="0.15"/>
    <row r="152" ht="18.75" customHeight="1" x14ac:dyDescent="0.15"/>
    <row r="153" ht="18.75" customHeight="1" x14ac:dyDescent="0.15"/>
    <row r="154" ht="18.75" customHeight="1" x14ac:dyDescent="0.15"/>
    <row r="155" ht="18.75" customHeight="1" x14ac:dyDescent="0.15"/>
    <row r="156" ht="18.75" customHeight="1" x14ac:dyDescent="0.15"/>
    <row r="157" ht="18.75" customHeight="1" x14ac:dyDescent="0.15"/>
    <row r="158" ht="18.75" customHeight="1" x14ac:dyDescent="0.15"/>
    <row r="159" ht="18.75" customHeight="1" x14ac:dyDescent="0.15"/>
    <row r="160" ht="18.75" customHeight="1" x14ac:dyDescent="0.15"/>
    <row r="161" ht="18.75" customHeight="1" x14ac:dyDescent="0.15"/>
    <row r="162" ht="18.75" customHeight="1" x14ac:dyDescent="0.15"/>
    <row r="163" ht="18.75" customHeight="1" x14ac:dyDescent="0.15"/>
    <row r="164" ht="18.75" customHeight="1" x14ac:dyDescent="0.15"/>
    <row r="165" ht="18.75" customHeight="1" x14ac:dyDescent="0.15"/>
    <row r="166" ht="18.75" customHeight="1" x14ac:dyDescent="0.15"/>
    <row r="167" ht="18.75" customHeight="1" x14ac:dyDescent="0.15"/>
    <row r="168" ht="18.75" customHeight="1" x14ac:dyDescent="0.15"/>
    <row r="169" ht="18.75" customHeight="1" x14ac:dyDescent="0.15"/>
    <row r="170" ht="18.75" customHeight="1" x14ac:dyDescent="0.15"/>
    <row r="171" ht="18.75" customHeight="1" x14ac:dyDescent="0.15"/>
    <row r="172" ht="18.75" customHeight="1" x14ac:dyDescent="0.15"/>
    <row r="173" ht="18.75" customHeight="1" x14ac:dyDescent="0.15"/>
    <row r="174" ht="18.75" customHeight="1" x14ac:dyDescent="0.15"/>
    <row r="175" ht="18.75" customHeight="1" x14ac:dyDescent="0.15"/>
    <row r="176" ht="18.75" customHeight="1" x14ac:dyDescent="0.15"/>
    <row r="177" ht="18.75" customHeight="1" x14ac:dyDescent="0.15"/>
    <row r="178" ht="18.75" customHeight="1" x14ac:dyDescent="0.15"/>
    <row r="179" ht="18.75" customHeight="1" x14ac:dyDescent="0.15"/>
    <row r="180" ht="18.75" customHeight="1" x14ac:dyDescent="0.15"/>
    <row r="181" ht="18.75" customHeight="1" x14ac:dyDescent="0.15"/>
    <row r="182" ht="18.75" customHeight="1" x14ac:dyDescent="0.15"/>
    <row r="183" ht="18.75" customHeight="1" x14ac:dyDescent="0.15"/>
    <row r="184" ht="18.75" customHeight="1" x14ac:dyDescent="0.15"/>
    <row r="185" ht="18.75" customHeight="1" x14ac:dyDescent="0.15"/>
    <row r="186" ht="18.75" customHeight="1" x14ac:dyDescent="0.15"/>
    <row r="187" ht="18.75" customHeight="1" x14ac:dyDescent="0.15"/>
    <row r="188" ht="18.75" customHeight="1" x14ac:dyDescent="0.15"/>
    <row r="189" ht="18.75" customHeight="1" x14ac:dyDescent="0.15"/>
    <row r="190" ht="18.75" customHeight="1" x14ac:dyDescent="0.15"/>
    <row r="191" ht="18.75" customHeight="1" x14ac:dyDescent="0.15"/>
    <row r="192" ht="18.75" customHeight="1" x14ac:dyDescent="0.15"/>
    <row r="193" ht="18.75" customHeight="1" x14ac:dyDescent="0.15"/>
    <row r="194" ht="18.75" customHeight="1" x14ac:dyDescent="0.15"/>
    <row r="195" ht="18.75" customHeight="1" x14ac:dyDescent="0.15"/>
    <row r="196" ht="18.75" customHeight="1" x14ac:dyDescent="0.15"/>
    <row r="197" ht="18.75" customHeight="1" x14ac:dyDescent="0.15"/>
    <row r="198" ht="18.75" customHeight="1" x14ac:dyDescent="0.15"/>
    <row r="199" ht="18.75" customHeight="1" x14ac:dyDescent="0.15"/>
    <row r="200" ht="18.75" customHeight="1" x14ac:dyDescent="0.15"/>
    <row r="201" ht="18.75" customHeight="1" x14ac:dyDescent="0.15"/>
    <row r="202" ht="18.75" customHeight="1" x14ac:dyDescent="0.15"/>
    <row r="203" ht="18.75" customHeight="1" x14ac:dyDescent="0.15"/>
    <row r="204" ht="18.75" customHeight="1" x14ac:dyDescent="0.15"/>
    <row r="205" ht="18.75" customHeight="1" x14ac:dyDescent="0.15"/>
    <row r="206" ht="18.75" customHeight="1" x14ac:dyDescent="0.15"/>
    <row r="207" ht="18.75" customHeight="1" x14ac:dyDescent="0.15"/>
    <row r="208" ht="18.75" customHeight="1" x14ac:dyDescent="0.15"/>
    <row r="209" ht="18.75" customHeight="1" x14ac:dyDescent="0.15"/>
    <row r="210" ht="18.75" customHeight="1" x14ac:dyDescent="0.15"/>
    <row r="211" ht="18.75" customHeight="1" x14ac:dyDescent="0.15"/>
    <row r="212" ht="18.75" customHeight="1" x14ac:dyDescent="0.15"/>
    <row r="213" ht="18.75" customHeight="1" x14ac:dyDescent="0.15"/>
    <row r="214" ht="18.75" customHeight="1" x14ac:dyDescent="0.15"/>
    <row r="215" ht="18.75" customHeight="1" x14ac:dyDescent="0.15"/>
    <row r="216" ht="18.75" customHeight="1" x14ac:dyDescent="0.15"/>
    <row r="217" ht="18.75" customHeight="1" x14ac:dyDescent="0.15"/>
    <row r="218" ht="18.75" customHeight="1" x14ac:dyDescent="0.15"/>
    <row r="219" ht="18.75" customHeight="1" x14ac:dyDescent="0.15"/>
    <row r="220" ht="18.75" customHeight="1" x14ac:dyDescent="0.15"/>
    <row r="221" ht="18.75" customHeight="1" x14ac:dyDescent="0.15"/>
    <row r="222" ht="18.75" customHeight="1" x14ac:dyDescent="0.15"/>
    <row r="223" ht="18.75" customHeight="1" x14ac:dyDescent="0.15"/>
    <row r="224" ht="18.75" customHeight="1" x14ac:dyDescent="0.15"/>
    <row r="225" ht="18.75" customHeight="1" x14ac:dyDescent="0.15"/>
  </sheetData>
  <sheetProtection password="CC65" sheet="1" formatCells="0" formatRows="0" selectLockedCells="1"/>
  <mergeCells count="263">
    <mergeCell ref="B44:AY46"/>
    <mergeCell ref="B12:AY12"/>
    <mergeCell ref="AB41:AC43"/>
    <mergeCell ref="AI41:AJ43"/>
    <mergeCell ref="AK41:AX43"/>
    <mergeCell ref="AY41:AZ43"/>
    <mergeCell ref="BB37:BC37"/>
    <mergeCell ref="BD37:BH37"/>
    <mergeCell ref="A38:AU40"/>
    <mergeCell ref="AV38:AZ40"/>
    <mergeCell ref="A41:H43"/>
    <mergeCell ref="I41:J43"/>
    <mergeCell ref="K41:S43"/>
    <mergeCell ref="T41:U43"/>
    <mergeCell ref="V41:Y43"/>
    <mergeCell ref="Z41:AA43"/>
    <mergeCell ref="A37:B37"/>
    <mergeCell ref="C37:N37"/>
    <mergeCell ref="O37:Q37"/>
    <mergeCell ref="R37:AA37"/>
    <mergeCell ref="AB37:AU37"/>
    <mergeCell ref="AV37:AZ37"/>
    <mergeCell ref="AD41:AH41"/>
    <mergeCell ref="AD42:AH43"/>
    <mergeCell ref="AD36:AK36"/>
    <mergeCell ref="AL36:AM36"/>
    <mergeCell ref="AN36:AU36"/>
    <mergeCell ref="AV36:AZ36"/>
    <mergeCell ref="BB36:BC36"/>
    <mergeCell ref="BD36:BH36"/>
    <mergeCell ref="A36:B36"/>
    <mergeCell ref="C36:N36"/>
    <mergeCell ref="O36:Q36"/>
    <mergeCell ref="R36:S36"/>
    <mergeCell ref="T36:AA36"/>
    <mergeCell ref="AB36:AC36"/>
    <mergeCell ref="AD35:AK35"/>
    <mergeCell ref="AL35:AM35"/>
    <mergeCell ref="AN35:AU35"/>
    <mergeCell ref="AV35:AZ35"/>
    <mergeCell ref="BB35:BC35"/>
    <mergeCell ref="BD35:BH35"/>
    <mergeCell ref="A35:B35"/>
    <mergeCell ref="C35:N35"/>
    <mergeCell ref="O35:Q35"/>
    <mergeCell ref="R35:S35"/>
    <mergeCell ref="T35:AA35"/>
    <mergeCell ref="AB35:AC35"/>
    <mergeCell ref="AV33:AZ33"/>
    <mergeCell ref="BB33:BC33"/>
    <mergeCell ref="BD33:BH33"/>
    <mergeCell ref="A33:B33"/>
    <mergeCell ref="C33:N33"/>
    <mergeCell ref="O33:Q33"/>
    <mergeCell ref="R33:S33"/>
    <mergeCell ref="T33:AA33"/>
    <mergeCell ref="AB33:AC33"/>
    <mergeCell ref="A32:B32"/>
    <mergeCell ref="C32:N32"/>
    <mergeCell ref="O32:Q32"/>
    <mergeCell ref="R32:S32"/>
    <mergeCell ref="T32:AA32"/>
    <mergeCell ref="AB32:AC32"/>
    <mergeCell ref="AD33:AK33"/>
    <mergeCell ref="AL33:AM33"/>
    <mergeCell ref="AN33:AU33"/>
    <mergeCell ref="BD31:BH31"/>
    <mergeCell ref="AB29:AK29"/>
    <mergeCell ref="AL29:AU29"/>
    <mergeCell ref="AV29:AZ29"/>
    <mergeCell ref="BB29:BC29"/>
    <mergeCell ref="BD29:BH29"/>
    <mergeCell ref="AD32:AK32"/>
    <mergeCell ref="AL32:AM32"/>
    <mergeCell ref="AN32:AU32"/>
    <mergeCell ref="AV32:AZ32"/>
    <mergeCell ref="BB32:BC32"/>
    <mergeCell ref="BD32:BH32"/>
    <mergeCell ref="BB30:BC30"/>
    <mergeCell ref="BD30:BH30"/>
    <mergeCell ref="AV28:AZ28"/>
    <mergeCell ref="BB28:BC28"/>
    <mergeCell ref="AD31:AK31"/>
    <mergeCell ref="AL31:AM31"/>
    <mergeCell ref="AN31:AU31"/>
    <mergeCell ref="BB31:BC31"/>
    <mergeCell ref="AV30:AZ31"/>
    <mergeCell ref="A30:B31"/>
    <mergeCell ref="C30:N31"/>
    <mergeCell ref="O30:Q31"/>
    <mergeCell ref="R30:S31"/>
    <mergeCell ref="T30:AA31"/>
    <mergeCell ref="AB30:AC30"/>
    <mergeCell ref="AD30:AK30"/>
    <mergeCell ref="AL30:AM30"/>
    <mergeCell ref="AN30:AU30"/>
    <mergeCell ref="AB31:AC31"/>
    <mergeCell ref="BD28:BH28"/>
    <mergeCell ref="A29:B29"/>
    <mergeCell ref="C29:N29"/>
    <mergeCell ref="O29:Q29"/>
    <mergeCell ref="R29:S29"/>
    <mergeCell ref="T29:AA29"/>
    <mergeCell ref="AL27:AM27"/>
    <mergeCell ref="AN27:AU27"/>
    <mergeCell ref="AV27:AZ27"/>
    <mergeCell ref="BB27:BC27"/>
    <mergeCell ref="BD27:BH27"/>
    <mergeCell ref="A28:B28"/>
    <mergeCell ref="C28:N28"/>
    <mergeCell ref="O28:Q28"/>
    <mergeCell ref="R28:S28"/>
    <mergeCell ref="T28:AA28"/>
    <mergeCell ref="A27:B27"/>
    <mergeCell ref="C27:N27"/>
    <mergeCell ref="O27:Q27"/>
    <mergeCell ref="R27:AA27"/>
    <mergeCell ref="AB27:AC27"/>
    <mergeCell ref="AD27:AK27"/>
    <mergeCell ref="AB28:AK28"/>
    <mergeCell ref="AL28:AU28"/>
    <mergeCell ref="AD26:AK26"/>
    <mergeCell ref="AL26:AM26"/>
    <mergeCell ref="AN26:AU26"/>
    <mergeCell ref="AV26:AZ26"/>
    <mergeCell ref="BB26:BC26"/>
    <mergeCell ref="BD26:BH26"/>
    <mergeCell ref="AL25:AM25"/>
    <mergeCell ref="AN25:AU25"/>
    <mergeCell ref="AV25:AZ25"/>
    <mergeCell ref="BB25:BC25"/>
    <mergeCell ref="BD25:BH25"/>
    <mergeCell ref="AD25:AK25"/>
    <mergeCell ref="A26:B26"/>
    <mergeCell ref="C26:N26"/>
    <mergeCell ref="O26:Q26"/>
    <mergeCell ref="R26:AA26"/>
    <mergeCell ref="AB26:AC26"/>
    <mergeCell ref="A25:B25"/>
    <mergeCell ref="C25:N25"/>
    <mergeCell ref="O25:Q25"/>
    <mergeCell ref="R25:AA25"/>
    <mergeCell ref="AB25:AC25"/>
    <mergeCell ref="BB22:BC22"/>
    <mergeCell ref="BD22:BH22"/>
    <mergeCell ref="A22:B22"/>
    <mergeCell ref="C22:N22"/>
    <mergeCell ref="O22:Q22"/>
    <mergeCell ref="R22:S22"/>
    <mergeCell ref="T22:AA22"/>
    <mergeCell ref="AB22:AC22"/>
    <mergeCell ref="AL24:AM24"/>
    <mergeCell ref="AN24:AU24"/>
    <mergeCell ref="BB24:BC24"/>
    <mergeCell ref="BD24:BH24"/>
    <mergeCell ref="AL23:AM23"/>
    <mergeCell ref="AN23:AU23"/>
    <mergeCell ref="AD22:AK22"/>
    <mergeCell ref="AL22:AM22"/>
    <mergeCell ref="AN22:AU22"/>
    <mergeCell ref="AV22:AZ22"/>
    <mergeCell ref="AV23:AZ24"/>
    <mergeCell ref="BB23:BC23"/>
    <mergeCell ref="BD23:BH23"/>
    <mergeCell ref="A23:B24"/>
    <mergeCell ref="C23:N24"/>
    <mergeCell ref="O23:Q24"/>
    <mergeCell ref="BL19:BP19"/>
    <mergeCell ref="AL20:AM20"/>
    <mergeCell ref="AN20:AQ20"/>
    <mergeCell ref="AR20:AT20"/>
    <mergeCell ref="BL20:BP21"/>
    <mergeCell ref="AL21:AU21"/>
    <mergeCell ref="AD19:AK21"/>
    <mergeCell ref="AL19:AM19"/>
    <mergeCell ref="AN19:AU19"/>
    <mergeCell ref="AV19:AZ21"/>
    <mergeCell ref="BB19:BC21"/>
    <mergeCell ref="BD19:BH21"/>
    <mergeCell ref="A19:B21"/>
    <mergeCell ref="C19:N21"/>
    <mergeCell ref="O19:Q21"/>
    <mergeCell ref="R19:S21"/>
    <mergeCell ref="T19:AA21"/>
    <mergeCell ref="AB19:AC21"/>
    <mergeCell ref="AD18:AK18"/>
    <mergeCell ref="AL18:AM18"/>
    <mergeCell ref="AN18:AU18"/>
    <mergeCell ref="BB18:BC18"/>
    <mergeCell ref="BD18:BH18"/>
    <mergeCell ref="A18:B18"/>
    <mergeCell ref="C18:N18"/>
    <mergeCell ref="O18:Q18"/>
    <mergeCell ref="R18:S18"/>
    <mergeCell ref="T18:AA18"/>
    <mergeCell ref="AB18:AC18"/>
    <mergeCell ref="AV18:AZ18"/>
    <mergeCell ref="AD17:AK17"/>
    <mergeCell ref="AL17:AM17"/>
    <mergeCell ref="AN17:AU17"/>
    <mergeCell ref="AN15:AU15"/>
    <mergeCell ref="AV15:AZ17"/>
    <mergeCell ref="AB17:AC17"/>
    <mergeCell ref="BB15:BC15"/>
    <mergeCell ref="BD15:BH15"/>
    <mergeCell ref="R16:S16"/>
    <mergeCell ref="T16:AA16"/>
    <mergeCell ref="AB16:AC16"/>
    <mergeCell ref="AD16:AK16"/>
    <mergeCell ref="AL16:AM16"/>
    <mergeCell ref="AN16:AU16"/>
    <mergeCell ref="BB16:BC16"/>
    <mergeCell ref="BD16:BH16"/>
    <mergeCell ref="AL15:AM15"/>
    <mergeCell ref="BB17:BC17"/>
    <mergeCell ref="BB13:BH14"/>
    <mergeCell ref="T14:W14"/>
    <mergeCell ref="AD14:AG14"/>
    <mergeCell ref="AN14:AQ14"/>
    <mergeCell ref="AV14:AZ14"/>
    <mergeCell ref="AV4:AX4"/>
    <mergeCell ref="A6:AZ6"/>
    <mergeCell ref="A7:J9"/>
    <mergeCell ref="K7:AZ9"/>
    <mergeCell ref="A10:J10"/>
    <mergeCell ref="K10:AZ10"/>
    <mergeCell ref="A13:N14"/>
    <mergeCell ref="O13:Q14"/>
    <mergeCell ref="R13:AZ13"/>
    <mergeCell ref="AM1:AQ1"/>
    <mergeCell ref="AR1:AY1"/>
    <mergeCell ref="AM2:AQ2"/>
    <mergeCell ref="AR2:AY2"/>
    <mergeCell ref="AC4:AD4"/>
    <mergeCell ref="AE4:AH4"/>
    <mergeCell ref="AJ4:AL4"/>
    <mergeCell ref="AM4:AO4"/>
    <mergeCell ref="AP4:AQ4"/>
    <mergeCell ref="AR4:AT4"/>
    <mergeCell ref="R23:S24"/>
    <mergeCell ref="T23:AA24"/>
    <mergeCell ref="AB23:AC24"/>
    <mergeCell ref="AD23:AK24"/>
    <mergeCell ref="BD17:BH17"/>
    <mergeCell ref="R17:S17"/>
    <mergeCell ref="T17:AA17"/>
    <mergeCell ref="BD34:BH34"/>
    <mergeCell ref="A34:B34"/>
    <mergeCell ref="C34:N34"/>
    <mergeCell ref="O34:Q34"/>
    <mergeCell ref="R34:AA34"/>
    <mergeCell ref="AB34:AC34"/>
    <mergeCell ref="AD34:AK34"/>
    <mergeCell ref="AL34:AU34"/>
    <mergeCell ref="AV34:AZ34"/>
    <mergeCell ref="BB34:BC34"/>
    <mergeCell ref="A15:B17"/>
    <mergeCell ref="C15:N17"/>
    <mergeCell ref="O15:Q17"/>
    <mergeCell ref="R15:S15"/>
    <mergeCell ref="T15:AA15"/>
    <mergeCell ref="AB15:AC15"/>
    <mergeCell ref="AD15:AK15"/>
  </mergeCells>
  <phoneticPr fontId="2"/>
  <dataValidations count="11">
    <dataValidation allowBlank="1" showInputMessage="1" showErrorMessage="1" prompt="今回の変更に_x000a_係る期間を_x000a_月数で入力_x000a_してください" sqref="BD37:BH37"/>
    <dataValidation type="whole" allowBlank="1" showInputMessage="1" showErrorMessage="1" errorTitle="無効な数字が入力されています" error="1～3のいずれかを入力するか、該当しない場合は空欄にしてください" prompt="Ⅰが該当⇒1_x000a_Ⅱが該当⇒2_x000a_Ⅲが該当⇒3_x000a_を入力してください_x000a_※該当しない場合_x000a_⇒空欄にしてください" sqref="BD32:BH33 BD35:BH36">
      <formula1>1</formula1>
      <formula2>3</formula2>
    </dataValidation>
    <dataValidation type="whole" operator="equal" allowBlank="1" showInputMessage="1" showErrorMessage="1" errorTitle="無効な数字が入力されています" error="該当する場合は1を入力、該当なしの場合は空欄にしてください" prompt="特殊文書等有り⇒1_x000a_を入力してください_x000a_なしの場合_x000a_⇒空欄にしてください" sqref="BD29:BH29">
      <formula1>1</formula1>
    </dataValidation>
    <dataValidation type="whole" operator="equal" allowBlank="1" showInputMessage="1" showErrorMessage="1" errorTitle="無効な数字が入力されています" error="該当する場合は1を入力、該当なしの場合は空欄にしてください" prompt="プラセボ使用有⇒1_x000a_を入力してください_x000a_なしの場合_x000a_⇒空欄にしてください" sqref="BD28:BH28">
      <formula1>1</formula1>
    </dataValidation>
    <dataValidation type="whole" allowBlank="1" showInputMessage="1" showErrorMessage="1" errorTitle="無効な数字が入力されています" error="2、3のいずれかを入力するか、該当しない場合は空欄にしてください" prompt="Ⅱが該当⇒2_x000a_Ⅲが該当⇒3_x000a_を入力してください_x000a_※該当しない場合_x000a_⇒空欄にしてください" sqref="BD25:BH27">
      <formula1>2</formula1>
      <formula2>3</formula2>
    </dataValidation>
    <dataValidation type="whole" allowBlank="1" showInputMessage="1" showErrorMessage="1" errorTitle="無効な数字が入力されています" error="1～4のいずれかを入力してください" prompt="4週以内⇒1_x000a_5～24週⇒2_x000a_25～49週⇒3_x000a_50週以上⇒4_x000a_を入力してください_x000a__x000a_※50週以上の場合は左欄に_x000a_投与週を入力してください" sqref="BD19:BH21">
      <formula1>1</formula1>
      <formula2>4</formula2>
    </dataValidation>
    <dataValidation type="whole" allowBlank="1" showInputMessage="1" showErrorMessage="1" errorTitle="無効な数字が入力されています" error="1～3のいずれかを入力してください" prompt="Ⅰが該当⇒1_x000a_Ⅱが該当⇒2_x000a_Ⅲが該当⇒3_x000a_を入力してください" sqref="BD15:BH18 BD22:BH24">
      <formula1>1</formula1>
      <formula2>3</formula2>
    </dataValidation>
    <dataValidation allowBlank="1" showInputMessage="1" showErrorMessage="1" prompt="今回の算定対象_x000a_となる症例数を_x000a_記入してください。" sqref="AD42:AH43"/>
    <dataValidation allowBlank="1" showInputMessage="1" showErrorMessage="1" prompt="投与期間が_x000a_50週以上の場合、_x000a_具体的な投与期間_x000a_(週単位)を_x000a_入力してください。" sqref="AR20:AT20"/>
    <dataValidation type="whole" operator="equal" allowBlank="1" showInputMessage="1" showErrorMessage="1" errorTitle="無効な数字が入力されています" error="1～3のいずれかを入力するか、該当しない場合は空欄にしてください" prompt="該当⇒1_x000a_" sqref="BD34:BH34">
      <formula1>1</formula1>
    </dataValidation>
    <dataValidation type="whole" allowBlank="1" showInputMessage="1" showErrorMessage="1" errorTitle="無効な数字が入力されています" error="2、3のいずれかを入力するか、該当しない場合は空欄にしてください" prompt="Ⅰが該当⇒1_x000a_Ⅱが該当⇒2_x000a_Ⅲが該当⇒3_x000a_を入力してください" sqref="BD30:BH30 BD31:BH31">
      <formula1>1</formula1>
      <formula2>3</formula2>
    </dataValidation>
  </dataValidations>
  <printOptions horizontalCentered="1" verticalCentered="1"/>
  <pageMargins left="0.31496062992125984" right="0.11811023622047245" top="0.15748031496062992" bottom="0.15748031496062992" header="0.31496062992125984" footer="0.31496062992125984"/>
  <pageSetup paperSize="9" scale="6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経費1-3(追加・延長・その他)</vt:lpstr>
      <vt:lpstr>経費2A</vt:lpstr>
      <vt:lpstr>経費2A別紙(算出根拠)</vt:lpstr>
      <vt:lpstr>経費3A</vt:lpstr>
      <vt:lpstr>'経費1-3(追加・延長・その他)'!Print_Area</vt:lpstr>
      <vt:lpstr>経費2A!Print_Area</vt:lpstr>
      <vt:lpstr>経費3A!Print_Area</vt:lpstr>
    </vt:vector>
  </TitlesOfParts>
  <Company>大阪市病院局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大阪市病院局</dc:creator>
  <cp:lastModifiedBy>大阪市民病院機構</cp:lastModifiedBy>
  <cp:lastPrinted>2024-02-27T08:16:58Z</cp:lastPrinted>
  <dcterms:created xsi:type="dcterms:W3CDTF">2017-09-11T08:11:39Z</dcterms:created>
  <dcterms:modified xsi:type="dcterms:W3CDTF">2024-04-30T07:04:37Z</dcterms:modified>
</cp:coreProperties>
</file>